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pa\OneDrive - Chevron\Advocacy\API EQ-PC Study\Equipment Leak Paper\Resubmission Version #1\"/>
    </mc:Choice>
  </mc:AlternateContent>
  <xr:revisionPtr revIDLastSave="8" documentId="13_ncr:1_{382BD7D3-56A0-4043-9782-791381967077}" xr6:coauthVersionLast="36" xr6:coauthVersionMax="36" xr10:uidLastSave="{A7211000-10D2-4708-B718-7565A6927840}"/>
  <bookViews>
    <workbookView xWindow="120" yWindow="90" windowWidth="23895" windowHeight="14535" activeTab="2" xr2:uid="{00000000-000D-0000-FFFF-FFFF00000000}"/>
  </bookViews>
  <sheets>
    <sheet name="Header Descriptions" sheetId="18" r:id="rId1"/>
    <sheet name="Component Counts" sheetId="1" r:id="rId2"/>
    <sheet name="Leakers" sheetId="2" r:id="rId3"/>
  </sheets>
  <definedNames>
    <definedName name="_xlnm._FilterDatabase" localSheetId="1" hidden="1">'Component Counts'!$A$1:$N$1</definedName>
    <definedName name="_xlnm._FilterDatabase" localSheetId="2" hidden="1">Leakers!$A$1:$AC$332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" i="2" l="1"/>
  <c r="Q3" i="2"/>
  <c r="Q4" i="2"/>
  <c r="Q5" i="2"/>
  <c r="Q6" i="2"/>
  <c r="Q18" i="2"/>
  <c r="Q11" i="2"/>
  <c r="Q9" i="2"/>
  <c r="Q7" i="2"/>
  <c r="Q8" i="2"/>
  <c r="Q25" i="2"/>
  <c r="Q19" i="2"/>
  <c r="Q12" i="2"/>
  <c r="Q13" i="2"/>
  <c r="Q14" i="2"/>
  <c r="Q15" i="2"/>
  <c r="Q16" i="2"/>
  <c r="Q17" i="2"/>
  <c r="Q20" i="2"/>
  <c r="Q50" i="2"/>
  <c r="Q21" i="2"/>
  <c r="Q22" i="2"/>
  <c r="Q24" i="2"/>
  <c r="Q23" i="2"/>
  <c r="Q47" i="2"/>
  <c r="Q26" i="2"/>
  <c r="Q33" i="2"/>
  <c r="Q27" i="2"/>
  <c r="Q28" i="2"/>
  <c r="Q52" i="2"/>
  <c r="Q29" i="2"/>
  <c r="Q30" i="2"/>
  <c r="Q37" i="2"/>
  <c r="Q31" i="2"/>
  <c r="Q32" i="2"/>
  <c r="Q38" i="2"/>
  <c r="Q34" i="2"/>
  <c r="Q35" i="2"/>
  <c r="Q42" i="2"/>
  <c r="Q36" i="2"/>
  <c r="Q39" i="2"/>
  <c r="Q40" i="2"/>
  <c r="Q48" i="2"/>
  <c r="Q41" i="2"/>
  <c r="Q43" i="2"/>
  <c r="Q44" i="2"/>
  <c r="Q45" i="2"/>
  <c r="Q55" i="2"/>
  <c r="Q46" i="2"/>
  <c r="Q49" i="2"/>
  <c r="Q51" i="2"/>
  <c r="Q53" i="2"/>
  <c r="Q54" i="2"/>
  <c r="Q57" i="2"/>
  <c r="Q56" i="2"/>
  <c r="Q150" i="2"/>
  <c r="Q58" i="2"/>
  <c r="Q59" i="2"/>
  <c r="Q60" i="2"/>
  <c r="Q61" i="2"/>
  <c r="Q62" i="2"/>
  <c r="Q63" i="2"/>
  <c r="Q165" i="2"/>
  <c r="Q64" i="2"/>
  <c r="Q65" i="2"/>
  <c r="Q66" i="2"/>
  <c r="Q67" i="2"/>
  <c r="Q68" i="2"/>
  <c r="Q74" i="2"/>
  <c r="Q69" i="2"/>
  <c r="Q76" i="2"/>
  <c r="Q70" i="2"/>
  <c r="Q79" i="2"/>
  <c r="Q71" i="2"/>
  <c r="Q72" i="2"/>
  <c r="Q73" i="2"/>
  <c r="Q75" i="2"/>
  <c r="Q78" i="2"/>
  <c r="Q77" i="2"/>
  <c r="Q80" i="2"/>
  <c r="Q197" i="2"/>
  <c r="Q81" i="2"/>
  <c r="Q82" i="2"/>
  <c r="Q83" i="2"/>
  <c r="Q84" i="2"/>
  <c r="Q85" i="2"/>
  <c r="Q86" i="2"/>
  <c r="Q94" i="2"/>
  <c r="Q96" i="2"/>
  <c r="Q87" i="2"/>
  <c r="Q88" i="2"/>
  <c r="Q89" i="2"/>
  <c r="Q90" i="2"/>
  <c r="Q91" i="2"/>
  <c r="Q92" i="2"/>
  <c r="Q93" i="2"/>
  <c r="Q95" i="2"/>
  <c r="Q97" i="2"/>
  <c r="Q98" i="2"/>
  <c r="Q99" i="2"/>
  <c r="Q100" i="2"/>
  <c r="Q111" i="2"/>
  <c r="Q101" i="2"/>
  <c r="Q117" i="2"/>
  <c r="Q102" i="2"/>
  <c r="Q103" i="2"/>
  <c r="Q104" i="2"/>
  <c r="Q106" i="2"/>
  <c r="Q105" i="2"/>
  <c r="Q107" i="2"/>
  <c r="Q108" i="2"/>
  <c r="Q109" i="2"/>
  <c r="Q110" i="2"/>
  <c r="Q113" i="2"/>
  <c r="Q114" i="2"/>
  <c r="Q112" i="2"/>
  <c r="Q115" i="2"/>
  <c r="Q116" i="2"/>
  <c r="Q118" i="2"/>
  <c r="Q123" i="2"/>
  <c r="Q119" i="2"/>
  <c r="Q120" i="2"/>
  <c r="Q132" i="2"/>
  <c r="Q124" i="2"/>
  <c r="Q135" i="2"/>
  <c r="Q121" i="2"/>
  <c r="Q133" i="2"/>
  <c r="Q122" i="2"/>
  <c r="Q125" i="2"/>
  <c r="Q126" i="2"/>
  <c r="Q127" i="2"/>
  <c r="Q128" i="2"/>
  <c r="Q129" i="2"/>
  <c r="Q130" i="2"/>
  <c r="Q131" i="2"/>
  <c r="Q171" i="2"/>
  <c r="Q144" i="2"/>
  <c r="Q134" i="2"/>
  <c r="Q136" i="2"/>
  <c r="Q137" i="2"/>
  <c r="Q138" i="2"/>
  <c r="Q159" i="2"/>
  <c r="Q139" i="2"/>
  <c r="Q163" i="2"/>
  <c r="Q164" i="2"/>
  <c r="Q143" i="2"/>
  <c r="Q141" i="2"/>
  <c r="Q142" i="2"/>
  <c r="Q147" i="2"/>
  <c r="Q148" i="2"/>
  <c r="Q152" i="2"/>
  <c r="Q214" i="2"/>
  <c r="Q215" i="2"/>
  <c r="Q160" i="2"/>
  <c r="Q208" i="2"/>
  <c r="Q213" i="2"/>
  <c r="Q220" i="2"/>
  <c r="Q162" i="2"/>
  <c r="Q221" i="2"/>
  <c r="Q224" i="2"/>
  <c r="Q174" i="2"/>
  <c r="Q186" i="2"/>
  <c r="Q185" i="2"/>
  <c r="Q249" i="2"/>
  <c r="Q251" i="2"/>
  <c r="Q226" i="2"/>
  <c r="Q254" i="2"/>
  <c r="Q227" i="2"/>
  <c r="Q200" i="2"/>
  <c r="Q256" i="2"/>
  <c r="Q247" i="2"/>
  <c r="Q257" i="2"/>
  <c r="Q259" i="2"/>
  <c r="Q260" i="2"/>
  <c r="Q255" i="2"/>
  <c r="Q261" i="2"/>
  <c r="Q265" i="2"/>
  <c r="Q263" i="2"/>
  <c r="Q264" i="2"/>
  <c r="Q262" i="2"/>
  <c r="Q268" i="2"/>
  <c r="Q266" i="2"/>
  <c r="Q267" i="2"/>
  <c r="Q270" i="2"/>
  <c r="Q187" i="2"/>
  <c r="Q269" i="2"/>
  <c r="Q271" i="2"/>
  <c r="Q203" i="2"/>
  <c r="Q205" i="2"/>
  <c r="Q272" i="2"/>
  <c r="Q274" i="2"/>
  <c r="Q276" i="2"/>
  <c r="Q273" i="2"/>
  <c r="Q275" i="2"/>
  <c r="Q279" i="2"/>
  <c r="Q280" i="2"/>
  <c r="Q278" i="2"/>
  <c r="Q277" i="2"/>
  <c r="Q170" i="2"/>
  <c r="Q281" i="2"/>
  <c r="Q282" i="2"/>
  <c r="Q283" i="2"/>
  <c r="Q238" i="2"/>
  <c r="Q188" i="2"/>
  <c r="Q286" i="2"/>
  <c r="Q284" i="2"/>
  <c r="Q285" i="2"/>
  <c r="Q209" i="2"/>
  <c r="Q287" i="2"/>
  <c r="Q244" i="2"/>
  <c r="Q288" i="2"/>
  <c r="Q179" i="2"/>
  <c r="Q153" i="2"/>
  <c r="Q289" i="2"/>
  <c r="Q167" i="2"/>
  <c r="Q140" i="2"/>
  <c r="Q196" i="2"/>
  <c r="Q252" i="2"/>
  <c r="Q151" i="2"/>
  <c r="Q154" i="2"/>
  <c r="Q291" i="2"/>
  <c r="Q312" i="2"/>
  <c r="Q156" i="2"/>
  <c r="Q290" i="2"/>
  <c r="Q157" i="2"/>
  <c r="Q293" i="2"/>
  <c r="Q294" i="2"/>
  <c r="Q295" i="2"/>
  <c r="Q181" i="2"/>
  <c r="Q292" i="2"/>
  <c r="Q161" i="2"/>
  <c r="Q296" i="2"/>
  <c r="Q253" i="2"/>
  <c r="Q297" i="2"/>
  <c r="Q222" i="2"/>
  <c r="Q242" i="2"/>
  <c r="Q191" i="2"/>
  <c r="Q184" i="2"/>
  <c r="Q298" i="2"/>
  <c r="Q299" i="2"/>
  <c r="Q300" i="2"/>
  <c r="Q241" i="2"/>
  <c r="Q302" i="2"/>
  <c r="Q303" i="2"/>
  <c r="Q304" i="2"/>
  <c r="Q307" i="2"/>
  <c r="Q308" i="2"/>
  <c r="Q172" i="2"/>
  <c r="Q301" i="2"/>
  <c r="Q305" i="2"/>
  <c r="Q192" i="2"/>
  <c r="Q306" i="2"/>
  <c r="Q236" i="2"/>
  <c r="Q189" i="2"/>
  <c r="Q309" i="2"/>
  <c r="Q182" i="2"/>
  <c r="Q183" i="2"/>
  <c r="Q313" i="2"/>
  <c r="Q145" i="2"/>
  <c r="Q315" i="2"/>
  <c r="Q310" i="2"/>
  <c r="Q311" i="2"/>
  <c r="Q216" i="2"/>
  <c r="Q234" i="2"/>
  <c r="Q318" i="2"/>
  <c r="Q314" i="2"/>
  <c r="Q319" i="2"/>
  <c r="Q201" i="2"/>
  <c r="Q206" i="2"/>
  <c r="Q320" i="2"/>
  <c r="Q316" i="2"/>
  <c r="Q180" i="2"/>
  <c r="Q317" i="2"/>
  <c r="Q190" i="2"/>
  <c r="Q321" i="2"/>
  <c r="Q231" i="2"/>
  <c r="Q323" i="2"/>
  <c r="Q219" i="2"/>
  <c r="Q229" i="2"/>
  <c r="Q324" i="2"/>
  <c r="Q325" i="2"/>
  <c r="Q322" i="2"/>
  <c r="Q158" i="2"/>
  <c r="Q328" i="2"/>
  <c r="Q329" i="2"/>
  <c r="Q248" i="2"/>
  <c r="Q326" i="2"/>
  <c r="Q327" i="2"/>
  <c r="Q173" i="2"/>
  <c r="Q330" i="2"/>
  <c r="Q176" i="2"/>
  <c r="Q168" i="2"/>
  <c r="Q331" i="2"/>
  <c r="Q258" i="2"/>
  <c r="Q211" i="2"/>
  <c r="Q230" i="2"/>
  <c r="Q246" i="2"/>
  <c r="Q240" i="2"/>
  <c r="Q169" i="2"/>
  <c r="Q178" i="2"/>
  <c r="Q225" i="2"/>
  <c r="Q228" i="2"/>
  <c r="Q223" i="2"/>
  <c r="Q166" i="2"/>
  <c r="Q332" i="2"/>
  <c r="Q232" i="2"/>
  <c r="Q194" i="2"/>
  <c r="Q235" i="2"/>
  <c r="Q202" i="2"/>
  <c r="Q233" i="2"/>
  <c r="Q250" i="2"/>
  <c r="Q239" i="2"/>
  <c r="Q175" i="2"/>
  <c r="Q177" i="2"/>
  <c r="Q193" i="2"/>
  <c r="Q198" i="2"/>
  <c r="Q199" i="2"/>
  <c r="Q207" i="2"/>
  <c r="Q146" i="2"/>
  <c r="Q212" i="2"/>
  <c r="Q149" i="2"/>
  <c r="Q218" i="2"/>
  <c r="Q243" i="2"/>
  <c r="Q155" i="2"/>
  <c r="Q237" i="2"/>
  <c r="Q210" i="2"/>
  <c r="Q217" i="2"/>
  <c r="Q245" i="2"/>
  <c r="Q204" i="2"/>
  <c r="Q195" i="2"/>
  <c r="Q10" i="2"/>
  <c r="P10" i="2" l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P2" i="2" l="1"/>
  <c r="P3" i="2"/>
  <c r="P4" i="2"/>
  <c r="P5" i="2"/>
  <c r="P6" i="2"/>
  <c r="P18" i="2"/>
  <c r="P11" i="2"/>
  <c r="P9" i="2"/>
  <c r="P7" i="2"/>
  <c r="P8" i="2"/>
  <c r="P25" i="2"/>
  <c r="P19" i="2"/>
  <c r="P12" i="2"/>
  <c r="P13" i="2"/>
  <c r="P14" i="2"/>
  <c r="P15" i="2"/>
  <c r="P16" i="2"/>
  <c r="P17" i="2"/>
  <c r="P20" i="2"/>
  <c r="P50" i="2"/>
  <c r="P21" i="2"/>
  <c r="P22" i="2"/>
  <c r="P24" i="2"/>
  <c r="P23" i="2"/>
  <c r="P47" i="2"/>
  <c r="P26" i="2"/>
  <c r="P33" i="2"/>
  <c r="P27" i="2"/>
  <c r="P28" i="2"/>
  <c r="P52" i="2"/>
  <c r="P29" i="2"/>
  <c r="P30" i="2"/>
  <c r="P37" i="2"/>
  <c r="P31" i="2"/>
  <c r="P32" i="2"/>
  <c r="P38" i="2"/>
  <c r="P34" i="2"/>
  <c r="P35" i="2"/>
  <c r="P42" i="2"/>
  <c r="P36" i="2"/>
  <c r="P39" i="2"/>
  <c r="P40" i="2"/>
  <c r="P48" i="2"/>
  <c r="P41" i="2"/>
  <c r="P43" i="2"/>
  <c r="P44" i="2"/>
  <c r="P45" i="2"/>
  <c r="P55" i="2"/>
  <c r="P46" i="2"/>
  <c r="P49" i="2"/>
  <c r="P51" i="2"/>
  <c r="P53" i="2"/>
  <c r="P54" i="2"/>
  <c r="P57" i="2"/>
  <c r="P56" i="2"/>
  <c r="P150" i="2"/>
  <c r="P58" i="2"/>
  <c r="P59" i="2"/>
  <c r="P60" i="2"/>
  <c r="P61" i="2"/>
  <c r="P62" i="2"/>
  <c r="P63" i="2"/>
  <c r="P165" i="2"/>
  <c r="P64" i="2"/>
  <c r="P65" i="2"/>
  <c r="P66" i="2"/>
  <c r="P67" i="2"/>
  <c r="P68" i="2"/>
  <c r="P74" i="2"/>
  <c r="P69" i="2"/>
  <c r="P76" i="2"/>
  <c r="P70" i="2"/>
  <c r="P79" i="2"/>
  <c r="P71" i="2"/>
  <c r="P72" i="2"/>
  <c r="P73" i="2"/>
  <c r="P75" i="2"/>
  <c r="P78" i="2"/>
  <c r="P77" i="2"/>
  <c r="P80" i="2"/>
  <c r="P197" i="2"/>
  <c r="P81" i="2"/>
  <c r="P82" i="2"/>
  <c r="P83" i="2"/>
  <c r="P84" i="2"/>
  <c r="P85" i="2"/>
  <c r="P86" i="2"/>
  <c r="P94" i="2"/>
  <c r="P96" i="2"/>
  <c r="P87" i="2"/>
  <c r="P88" i="2"/>
  <c r="P89" i="2"/>
  <c r="P90" i="2"/>
  <c r="P91" i="2"/>
  <c r="P92" i="2"/>
  <c r="P93" i="2"/>
  <c r="P95" i="2"/>
  <c r="P97" i="2"/>
  <c r="P98" i="2"/>
  <c r="P99" i="2"/>
  <c r="P100" i="2"/>
  <c r="P111" i="2"/>
  <c r="P101" i="2"/>
  <c r="P117" i="2"/>
  <c r="P102" i="2"/>
  <c r="P103" i="2"/>
  <c r="P104" i="2"/>
  <c r="P106" i="2"/>
  <c r="P105" i="2"/>
  <c r="P107" i="2"/>
  <c r="P108" i="2"/>
  <c r="P109" i="2"/>
  <c r="P110" i="2"/>
  <c r="P113" i="2"/>
  <c r="P114" i="2"/>
  <c r="P112" i="2"/>
  <c r="P115" i="2"/>
  <c r="P116" i="2"/>
  <c r="P118" i="2"/>
  <c r="P123" i="2"/>
  <c r="P119" i="2"/>
  <c r="P120" i="2"/>
  <c r="P132" i="2"/>
  <c r="P124" i="2"/>
  <c r="P135" i="2"/>
  <c r="P121" i="2"/>
  <c r="P133" i="2"/>
  <c r="P122" i="2"/>
  <c r="P125" i="2"/>
  <c r="P126" i="2"/>
  <c r="P127" i="2"/>
  <c r="P128" i="2"/>
  <c r="P129" i="2"/>
  <c r="P130" i="2"/>
  <c r="P131" i="2"/>
  <c r="P171" i="2"/>
  <c r="P144" i="2"/>
  <c r="P134" i="2"/>
  <c r="P136" i="2"/>
  <c r="P137" i="2"/>
  <c r="P138" i="2"/>
  <c r="P159" i="2"/>
  <c r="P139" i="2"/>
  <c r="P163" i="2"/>
  <c r="P164" i="2"/>
  <c r="P143" i="2"/>
  <c r="P141" i="2"/>
  <c r="P142" i="2"/>
  <c r="P147" i="2"/>
  <c r="P148" i="2"/>
  <c r="P152" i="2"/>
  <c r="P214" i="2"/>
  <c r="P215" i="2"/>
  <c r="P160" i="2"/>
  <c r="P208" i="2"/>
  <c r="P213" i="2"/>
  <c r="P220" i="2"/>
  <c r="P162" i="2"/>
  <c r="P221" i="2"/>
  <c r="P224" i="2"/>
  <c r="P174" i="2"/>
  <c r="P186" i="2"/>
  <c r="P185" i="2"/>
  <c r="P249" i="2"/>
  <c r="P251" i="2"/>
  <c r="P226" i="2"/>
  <c r="P254" i="2"/>
  <c r="P227" i="2"/>
  <c r="P200" i="2"/>
  <c r="P256" i="2"/>
  <c r="P247" i="2"/>
  <c r="P257" i="2"/>
  <c r="P259" i="2"/>
  <c r="P260" i="2"/>
  <c r="P255" i="2"/>
  <c r="P261" i="2"/>
  <c r="P265" i="2"/>
  <c r="P263" i="2"/>
  <c r="P264" i="2"/>
  <c r="P262" i="2"/>
  <c r="P268" i="2"/>
  <c r="P266" i="2"/>
  <c r="P267" i="2"/>
  <c r="P270" i="2"/>
  <c r="P187" i="2"/>
  <c r="P269" i="2"/>
  <c r="P271" i="2"/>
  <c r="P203" i="2"/>
  <c r="P205" i="2"/>
  <c r="P272" i="2"/>
  <c r="P274" i="2"/>
  <c r="P276" i="2"/>
  <c r="P273" i="2"/>
  <c r="P275" i="2"/>
  <c r="P279" i="2"/>
  <c r="P280" i="2"/>
  <c r="P278" i="2"/>
  <c r="P277" i="2"/>
  <c r="P170" i="2"/>
  <c r="P281" i="2"/>
  <c r="P282" i="2"/>
  <c r="P283" i="2"/>
  <c r="P238" i="2"/>
  <c r="P188" i="2"/>
  <c r="P286" i="2"/>
  <c r="P284" i="2"/>
  <c r="P285" i="2"/>
  <c r="P209" i="2"/>
  <c r="P287" i="2"/>
  <c r="P244" i="2"/>
  <c r="P288" i="2"/>
  <c r="P179" i="2"/>
  <c r="P153" i="2"/>
  <c r="P289" i="2"/>
  <c r="P167" i="2"/>
  <c r="P140" i="2"/>
  <c r="P196" i="2"/>
  <c r="P252" i="2"/>
  <c r="P151" i="2"/>
  <c r="P154" i="2"/>
  <c r="P291" i="2"/>
  <c r="P312" i="2"/>
  <c r="P156" i="2"/>
  <c r="P290" i="2"/>
  <c r="P157" i="2"/>
  <c r="P293" i="2"/>
  <c r="P294" i="2"/>
  <c r="P295" i="2"/>
  <c r="P181" i="2"/>
  <c r="P292" i="2"/>
  <c r="P161" i="2"/>
  <c r="P296" i="2"/>
  <c r="P253" i="2"/>
  <c r="P297" i="2"/>
  <c r="P222" i="2"/>
  <c r="P242" i="2"/>
  <c r="P191" i="2"/>
  <c r="P184" i="2"/>
  <c r="P298" i="2"/>
  <c r="P299" i="2"/>
  <c r="P300" i="2"/>
  <c r="P241" i="2"/>
  <c r="P302" i="2"/>
  <c r="P303" i="2"/>
  <c r="P304" i="2"/>
  <c r="P307" i="2"/>
  <c r="P308" i="2"/>
  <c r="P172" i="2"/>
  <c r="P301" i="2"/>
  <c r="P305" i="2"/>
  <c r="P192" i="2"/>
  <c r="P306" i="2"/>
  <c r="P236" i="2"/>
  <c r="P189" i="2"/>
  <c r="P309" i="2"/>
  <c r="P182" i="2"/>
  <c r="P183" i="2"/>
  <c r="P313" i="2"/>
  <c r="P145" i="2"/>
  <c r="P315" i="2"/>
  <c r="P310" i="2"/>
  <c r="P311" i="2"/>
  <c r="P216" i="2"/>
  <c r="P234" i="2"/>
  <c r="P318" i="2"/>
  <c r="P314" i="2"/>
  <c r="P319" i="2"/>
  <c r="P201" i="2"/>
  <c r="P206" i="2"/>
  <c r="P320" i="2"/>
  <c r="P316" i="2"/>
  <c r="P180" i="2"/>
  <c r="P317" i="2"/>
  <c r="P190" i="2"/>
  <c r="P321" i="2"/>
  <c r="P231" i="2"/>
  <c r="P323" i="2"/>
  <c r="P219" i="2"/>
  <c r="P229" i="2"/>
  <c r="P324" i="2"/>
  <c r="P325" i="2"/>
  <c r="P322" i="2"/>
  <c r="P158" i="2"/>
  <c r="P328" i="2"/>
  <c r="P329" i="2"/>
  <c r="P248" i="2"/>
  <c r="P326" i="2"/>
  <c r="P327" i="2"/>
  <c r="P173" i="2"/>
  <c r="P330" i="2"/>
  <c r="P176" i="2"/>
  <c r="P168" i="2"/>
  <c r="P331" i="2"/>
  <c r="P258" i="2"/>
  <c r="P211" i="2"/>
  <c r="P230" i="2"/>
  <c r="P246" i="2"/>
  <c r="P240" i="2"/>
  <c r="P169" i="2"/>
  <c r="P178" i="2"/>
  <c r="P225" i="2"/>
  <c r="P228" i="2"/>
  <c r="P223" i="2"/>
  <c r="P166" i="2"/>
  <c r="P332" i="2"/>
  <c r="P232" i="2"/>
  <c r="P194" i="2"/>
  <c r="P235" i="2"/>
  <c r="P202" i="2"/>
  <c r="P233" i="2"/>
  <c r="P250" i="2"/>
  <c r="P239" i="2"/>
  <c r="P175" i="2"/>
  <c r="P177" i="2"/>
  <c r="P193" i="2"/>
  <c r="P198" i="2"/>
  <c r="P199" i="2"/>
  <c r="P207" i="2"/>
  <c r="P146" i="2"/>
  <c r="P212" i="2"/>
  <c r="P149" i="2"/>
  <c r="P218" i="2"/>
  <c r="P243" i="2"/>
  <c r="P155" i="2"/>
  <c r="P237" i="2"/>
  <c r="P210" i="2"/>
  <c r="P217" i="2"/>
  <c r="P245" i="2"/>
  <c r="P204" i="2"/>
  <c r="P195" i="2"/>
</calcChain>
</file>

<file path=xl/sharedStrings.xml><?xml version="1.0" encoding="utf-8"?>
<sst xmlns="http://schemas.openxmlformats.org/spreadsheetml/2006/main" count="10331" uniqueCount="230">
  <si>
    <t>Site ID</t>
  </si>
  <si>
    <t>BasinID</t>
  </si>
  <si>
    <t>Facility Type</t>
  </si>
  <si>
    <t>CompanyID</t>
  </si>
  <si>
    <t>Total_Valves</t>
  </si>
  <si>
    <t>Total_Connectors</t>
  </si>
  <si>
    <t>Total_OELs</t>
  </si>
  <si>
    <t>Total_PRVs</t>
  </si>
  <si>
    <t>Totat_Flanges</t>
  </si>
  <si>
    <t>Oil or Gas Site</t>
  </si>
  <si>
    <t>GHD0001</t>
  </si>
  <si>
    <t>San Juan</t>
  </si>
  <si>
    <t>Well Production</t>
  </si>
  <si>
    <t>008</t>
  </si>
  <si>
    <t>Wellhead</t>
  </si>
  <si>
    <t>gas</t>
  </si>
  <si>
    <t>Gas</t>
  </si>
  <si>
    <t>Separator</t>
  </si>
  <si>
    <t>GHD0002</t>
  </si>
  <si>
    <t>Dehydrator</t>
  </si>
  <si>
    <t>Compressor</t>
  </si>
  <si>
    <t>GHD0003</t>
  </si>
  <si>
    <t>Central Production</t>
  </si>
  <si>
    <t>Oil</t>
  </si>
  <si>
    <t>Meters/Piping</t>
  </si>
  <si>
    <t>oil</t>
  </si>
  <si>
    <t>GHD0004</t>
  </si>
  <si>
    <t>Storage Vessel</t>
  </si>
  <si>
    <t>Other</t>
  </si>
  <si>
    <t>GHD0005</t>
  </si>
  <si>
    <t>003</t>
  </si>
  <si>
    <t>GHD0006</t>
  </si>
  <si>
    <t>Well Site</t>
  </si>
  <si>
    <t>GHD0007</t>
  </si>
  <si>
    <t>GHD0008</t>
  </si>
  <si>
    <t>Boosting and Gathering</t>
  </si>
  <si>
    <t>Heater</t>
  </si>
  <si>
    <t>GHD0009</t>
  </si>
  <si>
    <t>005</t>
  </si>
  <si>
    <t>GHD0011</t>
  </si>
  <si>
    <t>VRU Compressor</t>
  </si>
  <si>
    <t>Heater Treater</t>
  </si>
  <si>
    <t>Oil Heater</t>
  </si>
  <si>
    <t>Inline Heater</t>
  </si>
  <si>
    <t>GHD0013</t>
  </si>
  <si>
    <t>Gulf Coast</t>
  </si>
  <si>
    <t>007</t>
  </si>
  <si>
    <t>GHD0014</t>
  </si>
  <si>
    <t>GHD0015</t>
  </si>
  <si>
    <t>Pig Station</t>
  </si>
  <si>
    <t>GHD0016</t>
  </si>
  <si>
    <t>Sulphur Treater</t>
  </si>
  <si>
    <t>GHD0017</t>
  </si>
  <si>
    <t>GHD0018</t>
  </si>
  <si>
    <t>GHD0019</t>
  </si>
  <si>
    <t>GHD0020</t>
  </si>
  <si>
    <t>GHD0021</t>
  </si>
  <si>
    <t>VRT</t>
  </si>
  <si>
    <t>Cooling Unit</t>
  </si>
  <si>
    <t>VRU</t>
  </si>
  <si>
    <t>Header</t>
  </si>
  <si>
    <t>Flare</t>
  </si>
  <si>
    <t>GHD0022</t>
  </si>
  <si>
    <t>Anadarko</t>
  </si>
  <si>
    <t>GHD0023</t>
  </si>
  <si>
    <t>GHD0024</t>
  </si>
  <si>
    <t>GHD0025</t>
  </si>
  <si>
    <t>GHD0026</t>
  </si>
  <si>
    <t>GHD0027</t>
  </si>
  <si>
    <t>GHD0028</t>
  </si>
  <si>
    <t>004</t>
  </si>
  <si>
    <t>GHD0029</t>
  </si>
  <si>
    <t>GHD0030</t>
  </si>
  <si>
    <t>Combustor</t>
  </si>
  <si>
    <t>MinorSeparator</t>
  </si>
  <si>
    <t>GHD0031</t>
  </si>
  <si>
    <t>GHD0032</t>
  </si>
  <si>
    <t>GHD0033</t>
  </si>
  <si>
    <t>002</t>
  </si>
  <si>
    <t>GHD0034</t>
  </si>
  <si>
    <t>GHD0035</t>
  </si>
  <si>
    <t>GHD0036</t>
  </si>
  <si>
    <t>Dehydrator/Separator</t>
  </si>
  <si>
    <t>GHD0037</t>
  </si>
  <si>
    <t>GHD0038</t>
  </si>
  <si>
    <t>GHD0039</t>
  </si>
  <si>
    <t>001</t>
  </si>
  <si>
    <t>GHD0040</t>
  </si>
  <si>
    <t>GHD0041</t>
  </si>
  <si>
    <t>GHD0042</t>
  </si>
  <si>
    <t>GHD0043</t>
  </si>
  <si>
    <t>Contactor</t>
  </si>
  <si>
    <t>GHD0044</t>
  </si>
  <si>
    <t>GHD0045</t>
  </si>
  <si>
    <t>GHD0046</t>
  </si>
  <si>
    <t>GHD0047</t>
  </si>
  <si>
    <t>GHD0048</t>
  </si>
  <si>
    <t>006</t>
  </si>
  <si>
    <t>GHD0049</t>
  </si>
  <si>
    <t>GHD0050</t>
  </si>
  <si>
    <t>GHD0051</t>
  </si>
  <si>
    <t>GHD0052</t>
  </si>
  <si>
    <t>GHD0053</t>
  </si>
  <si>
    <t>GHD0054</t>
  </si>
  <si>
    <t>GHD0055</t>
  </si>
  <si>
    <t>Permian</t>
  </si>
  <si>
    <t>GHD0056</t>
  </si>
  <si>
    <t>GHD0057</t>
  </si>
  <si>
    <t>GHD0058</t>
  </si>
  <si>
    <t>GHD0059</t>
  </si>
  <si>
    <t>GHD0060</t>
  </si>
  <si>
    <t>GHD0061</t>
  </si>
  <si>
    <t>GHD0067</t>
  </si>
  <si>
    <t>GHD0068</t>
  </si>
  <si>
    <t>GHD0069</t>
  </si>
  <si>
    <t>Storage Tank</t>
  </si>
  <si>
    <t>GHD0070</t>
  </si>
  <si>
    <t>GHD0071</t>
  </si>
  <si>
    <t>GHD0072</t>
  </si>
  <si>
    <t>Connectors</t>
  </si>
  <si>
    <t>y</t>
  </si>
  <si>
    <t>n</t>
  </si>
  <si>
    <t>OELs</t>
  </si>
  <si>
    <t>Regulator</t>
  </si>
  <si>
    <t>GHD0010</t>
  </si>
  <si>
    <t>Valves</t>
  </si>
  <si>
    <t>GHD0012</t>
  </si>
  <si>
    <t>Instrument</t>
  </si>
  <si>
    <t>Manifold Oil Line</t>
  </si>
  <si>
    <t>Vent</t>
  </si>
  <si>
    <t>PRVs</t>
  </si>
  <si>
    <t>Fuel Gas Scrubber</t>
  </si>
  <si>
    <t>Gas sweetener scrubber</t>
  </si>
  <si>
    <t>VRU Separator</t>
  </si>
  <si>
    <t>Oil Treater</t>
  </si>
  <si>
    <t>Pump</t>
  </si>
  <si>
    <t>Sweetener Scrubber</t>
  </si>
  <si>
    <t>Piping</t>
  </si>
  <si>
    <t>Flange</t>
  </si>
  <si>
    <t>PRD</t>
  </si>
  <si>
    <t>Discharge Piping</t>
  </si>
  <si>
    <t>Inlet Piping Manifold</t>
  </si>
  <si>
    <t>Liquid Piping Manifold Conductor</t>
  </si>
  <si>
    <t>Major Equipment ID</t>
  </si>
  <si>
    <t>Subpart W Major Equipment Classification</t>
  </si>
  <si>
    <t>Site Category</t>
  </si>
  <si>
    <t>Component Service Type</t>
  </si>
  <si>
    <t>Component Type</t>
  </si>
  <si>
    <t>Component Service</t>
  </si>
  <si>
    <t>Detected with FID/Method 21</t>
  </si>
  <si>
    <t>Detected with OGI</t>
  </si>
  <si>
    <t>Measured Emission Rate (scfm)</t>
  </si>
  <si>
    <t>FID Screening Value (ppm)</t>
  </si>
  <si>
    <t>Site Component Count Available</t>
  </si>
  <si>
    <t>Total Components</t>
  </si>
  <si>
    <t>Leakers</t>
  </si>
  <si>
    <t>n/a</t>
  </si>
  <si>
    <t>Sheet</t>
  </si>
  <si>
    <t>Column</t>
  </si>
  <si>
    <t>Description</t>
  </si>
  <si>
    <t>Component Counts</t>
  </si>
  <si>
    <t>Blinded unique site identification code</t>
  </si>
  <si>
    <t>Name of GHGRP Basin for site</t>
  </si>
  <si>
    <t>Classification of Site based on criteria in Table S1</t>
  </si>
  <si>
    <t>Blinded unique company identifier</t>
  </si>
  <si>
    <t>Equipment associated with component counts</t>
  </si>
  <si>
    <t>Subpart W terminology for equipment associated with component count</t>
  </si>
  <si>
    <t>Number of valves associated with piece of equipment from field count</t>
  </si>
  <si>
    <t>Number of connectors associated with piece of equipment from field count</t>
  </si>
  <si>
    <t>Number of flanges associated with piece of equipment from field count</t>
  </si>
  <si>
    <t>Number of open-ended lines associated with piece of equipment from field count</t>
  </si>
  <si>
    <t>Number of pressure relief valves associated with piece of equipment from field count</t>
  </si>
  <si>
    <t>Sum of count of valves, connectors, OELs, PRVs, and flanges</t>
  </si>
  <si>
    <t>gas or oil</t>
  </si>
  <si>
    <t>Service of the counted components</t>
  </si>
  <si>
    <t>General classification of the site in which the components were located</t>
  </si>
  <si>
    <t>Equipment associated with leaking component</t>
  </si>
  <si>
    <t>Subpart W classification of equipment associated with leaking component</t>
  </si>
  <si>
    <t>Type of component where leak was identified</t>
  </si>
  <si>
    <t>Service of the component identified as leaking</t>
  </si>
  <si>
    <t>Whether the component had a FID screening value exceeding 500 ppm</t>
  </si>
  <si>
    <t>y = yes, n= no, n/a = site without an FID survey</t>
  </si>
  <si>
    <t>Additional Data Notes</t>
  </si>
  <si>
    <t>y=yes, n=no</t>
  </si>
  <si>
    <t>Whether the component had visual emissions with a FLIR GF320 camera screening</t>
  </si>
  <si>
    <t>FID screening value for leaking components in the study identified with that method</t>
  </si>
  <si>
    <t>Response factor used to correct the HiFlow measurement</t>
  </si>
  <si>
    <t>Measured emission rate with high volume sampler in standard cubic feet per hour</t>
  </si>
  <si>
    <t>Basis for calculations</t>
  </si>
  <si>
    <t>Indicator of whether field team counted the number of components on the site</t>
  </si>
  <si>
    <t>Descriptor for which detection methods identified the leak</t>
  </si>
  <si>
    <t>Leak Detected Using Method</t>
  </si>
  <si>
    <t>DPIR</t>
  </si>
  <si>
    <t>Bacharach</t>
  </si>
  <si>
    <t>Indaco HF</t>
  </si>
  <si>
    <t>CH4%</t>
  </si>
  <si>
    <t>C2H6%</t>
  </si>
  <si>
    <t>C3H8%</t>
  </si>
  <si>
    <t>C4H10%</t>
  </si>
  <si>
    <t>HF Concentration Reading 
(%Gas)</t>
  </si>
  <si>
    <t>QA Instrument Concentration Reading 
(%Gas)</t>
  </si>
  <si>
    <t>Transitional Failure</t>
  </si>
  <si>
    <t>X</t>
  </si>
  <si>
    <t>Uncorrected Whole Gas Emission Rate
(scfh)</t>
  </si>
  <si>
    <t>Final Concentration Reading 
(%Gas)</t>
  </si>
  <si>
    <t>Instrument Response Factor Used in Corrections</t>
  </si>
  <si>
    <t>Measured Emission Rate (scfh) used in Main Study Analyses</t>
  </si>
  <si>
    <t>High-volume Sampler Used in Measurement</t>
  </si>
  <si>
    <t>QA Instrument in Instrument Exhaust</t>
  </si>
  <si>
    <t>Instrument Used for Final Concentration Input into Emission Calculation</t>
  </si>
  <si>
    <t>Gas Rover</t>
  </si>
  <si>
    <t/>
  </si>
  <si>
    <t>Connector</t>
  </si>
  <si>
    <t>Gas Sentry</t>
  </si>
  <si>
    <t>TVA</t>
  </si>
  <si>
    <t>Operator classification of the site in which the components were located</t>
  </si>
  <si>
    <t>Measured emission rate in standard cubic feet per minute</t>
  </si>
  <si>
    <t>Indication of which high volume sampler was used for which measurement</t>
  </si>
  <si>
    <t>Indication of which backup concentration measurement was used for each Baccarach high flow measurement</t>
  </si>
  <si>
    <t>n/a for Indaco sampler</t>
  </si>
  <si>
    <t>Which concentration measurement was used for quantification of the leak</t>
  </si>
  <si>
    <t>flag (x) for Baccarach transition issue with measurement</t>
  </si>
  <si>
    <t>Percent methane in company provided gas sample</t>
  </si>
  <si>
    <t>Percent ethane in company provided gas sample</t>
  </si>
  <si>
    <t>Percent propane in company provided gas sample</t>
  </si>
  <si>
    <t>Percent butane in company provided gas sample</t>
  </si>
  <si>
    <t>high volume sampler concentration reading in percent gas</t>
  </si>
  <si>
    <t>QA instrument sampler concentration reading in percent gas</t>
  </si>
  <si>
    <t>concentration reading used in final emission calculation</t>
  </si>
  <si>
    <t xml:space="preserve">emission estimate without correction factors applied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</si>
</sst>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2" fillId="2" borderId="0"/>
    <xf numFmtId="0" fontId="2" fillId="2" borderId="0"/>
    <xf numFmtId="0" fontId="3" fillId="2" borderId="0"/>
    <xf numFmtId="0" fontId="2" fillId="2" borderId="0"/>
  </cellStyleXfs>
  <cellXfs count="29">
    <xf numFmtId="0" fontId="0" fillId="0" borderId="0" xfId="0"/>
    <xf numFmtId="0" fontId="1" fillId="2" borderId="2" xfId="2" applyFont="1" applyFill="1" applyBorder="1" applyAlignment="1">
      <alignment wrapText="1"/>
    </xf>
    <xf numFmtId="0" fontId="1" fillId="2" borderId="2" xfId="2" applyFont="1" applyFill="1" applyBorder="1" applyAlignment="1">
      <alignment horizontal="right" wrapText="1"/>
    </xf>
    <xf numFmtId="0" fontId="5" fillId="3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2" borderId="3" xfId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5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right"/>
    </xf>
    <xf numFmtId="0" fontId="4" fillId="5" borderId="4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8" fillId="2" borderId="2" xfId="2" applyFont="1" applyFill="1" applyBorder="1" applyAlignment="1">
      <alignment horizontal="right" wrapText="1"/>
    </xf>
    <xf numFmtId="0" fontId="7" fillId="0" borderId="0" xfId="0" applyFont="1"/>
    <xf numFmtId="164" fontId="8" fillId="2" borderId="2" xfId="2" applyNumberFormat="1" applyFont="1" applyFill="1" applyBorder="1" applyAlignment="1">
      <alignment horizontal="right" wrapText="1"/>
    </xf>
    <xf numFmtId="164" fontId="7" fillId="0" borderId="0" xfId="0" applyNumberFormat="1" applyFont="1"/>
    <xf numFmtId="0" fontId="6" fillId="0" borderId="0" xfId="0" applyFont="1"/>
    <xf numFmtId="0" fontId="9" fillId="4" borderId="0" xfId="2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0" fillId="2" borderId="3" xfId="4" applyFont="1" applyFill="1" applyBorder="1" applyAlignment="1">
      <alignment horizontal="center" wrapText="1"/>
    </xf>
    <xf numFmtId="2" fontId="10" fillId="2" borderId="3" xfId="4" applyNumberFormat="1" applyFont="1" applyFill="1" applyBorder="1" applyAlignment="1">
      <alignment horizontal="center" wrapText="1"/>
    </xf>
    <xf numFmtId="0" fontId="11" fillId="2" borderId="0" xfId="4" applyFont="1" applyAlignment="1">
      <alignment horizontal="center"/>
    </xf>
    <xf numFmtId="164" fontId="10" fillId="2" borderId="3" xfId="4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2" borderId="0" xfId="0" applyNumberFormat="1" applyFont="1" applyFill="1" applyAlignment="1">
      <alignment horizontal="center"/>
    </xf>
  </cellXfs>
  <cellStyles count="5">
    <cellStyle name="Normal" xfId="0" builtinId="0"/>
    <cellStyle name="Normal 2" xfId="3" xr:uid="{00000000-0005-0000-0000-000001000000}"/>
    <cellStyle name="Normal_API Components" xfId="1" xr:uid="{00000000-0005-0000-0000-000002000000}"/>
    <cellStyle name="Normal_API Leaks per Component" xfId="2" xr:uid="{00000000-0005-0000-0000-000003000000}"/>
    <cellStyle name="Normal_Leakers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D44"/>
  <sheetViews>
    <sheetView workbookViewId="0">
      <selection activeCell="C45" sqref="C45"/>
    </sheetView>
  </sheetViews>
  <sheetFormatPr defaultRowHeight="15" x14ac:dyDescent="0.25"/>
  <cols>
    <col min="1" max="1" width="18.28515625" bestFit="1" customWidth="1"/>
    <col min="2" max="2" width="66" bestFit="1" customWidth="1"/>
    <col min="3" max="3" width="99.85546875" bestFit="1" customWidth="1"/>
    <col min="4" max="4" width="42.5703125" bestFit="1" customWidth="1"/>
  </cols>
  <sheetData>
    <row r="1" spans="1:4" x14ac:dyDescent="0.25">
      <c r="A1" s="7" t="s">
        <v>157</v>
      </c>
      <c r="B1" s="7" t="s">
        <v>158</v>
      </c>
      <c r="C1" s="7" t="s">
        <v>159</v>
      </c>
      <c r="D1" s="7" t="s">
        <v>182</v>
      </c>
    </row>
    <row r="2" spans="1:4" x14ac:dyDescent="0.25">
      <c r="A2" s="6" t="s">
        <v>160</v>
      </c>
      <c r="B2" s="6" t="s">
        <v>0</v>
      </c>
      <c r="C2" s="6" t="s">
        <v>161</v>
      </c>
      <c r="D2" s="6"/>
    </row>
    <row r="3" spans="1:4" x14ac:dyDescent="0.25">
      <c r="A3" s="6" t="s">
        <v>160</v>
      </c>
      <c r="B3" s="6" t="s">
        <v>1</v>
      </c>
      <c r="C3" s="6" t="s">
        <v>162</v>
      </c>
      <c r="D3" s="6"/>
    </row>
    <row r="4" spans="1:4" x14ac:dyDescent="0.25">
      <c r="A4" s="6" t="s">
        <v>160</v>
      </c>
      <c r="B4" s="6" t="s">
        <v>2</v>
      </c>
      <c r="C4" s="6" t="s">
        <v>163</v>
      </c>
      <c r="D4" s="6"/>
    </row>
    <row r="5" spans="1:4" x14ac:dyDescent="0.25">
      <c r="A5" s="6" t="s">
        <v>160</v>
      </c>
      <c r="B5" s="6" t="s">
        <v>3</v>
      </c>
      <c r="C5" s="6" t="s">
        <v>164</v>
      </c>
      <c r="D5" s="6"/>
    </row>
    <row r="6" spans="1:4" x14ac:dyDescent="0.25">
      <c r="A6" s="6" t="s">
        <v>160</v>
      </c>
      <c r="B6" s="6" t="s">
        <v>143</v>
      </c>
      <c r="C6" s="6" t="s">
        <v>165</v>
      </c>
      <c r="D6" s="6"/>
    </row>
    <row r="7" spans="1:4" x14ac:dyDescent="0.25">
      <c r="A7" s="6" t="s">
        <v>160</v>
      </c>
      <c r="B7" s="6" t="s">
        <v>144</v>
      </c>
      <c r="C7" s="6" t="s">
        <v>166</v>
      </c>
      <c r="D7" s="6"/>
    </row>
    <row r="8" spans="1:4" x14ac:dyDescent="0.25">
      <c r="A8" s="6" t="s">
        <v>160</v>
      </c>
      <c r="B8" s="6" t="s">
        <v>4</v>
      </c>
      <c r="C8" s="6" t="s">
        <v>167</v>
      </c>
      <c r="D8" s="6"/>
    </row>
    <row r="9" spans="1:4" x14ac:dyDescent="0.25">
      <c r="A9" s="6" t="s">
        <v>160</v>
      </c>
      <c r="B9" s="6" t="s">
        <v>5</v>
      </c>
      <c r="C9" s="6" t="s">
        <v>168</v>
      </c>
      <c r="D9" s="6"/>
    </row>
    <row r="10" spans="1:4" x14ac:dyDescent="0.25">
      <c r="A10" s="6" t="s">
        <v>160</v>
      </c>
      <c r="B10" s="6" t="s">
        <v>6</v>
      </c>
      <c r="C10" s="6" t="s">
        <v>170</v>
      </c>
      <c r="D10" s="6"/>
    </row>
    <row r="11" spans="1:4" x14ac:dyDescent="0.25">
      <c r="A11" s="6" t="s">
        <v>160</v>
      </c>
      <c r="B11" s="6" t="s">
        <v>7</v>
      </c>
      <c r="C11" s="6" t="s">
        <v>171</v>
      </c>
      <c r="D11" s="6"/>
    </row>
    <row r="12" spans="1:4" x14ac:dyDescent="0.25">
      <c r="A12" s="6" t="s">
        <v>160</v>
      </c>
      <c r="B12" s="6" t="s">
        <v>8</v>
      </c>
      <c r="C12" s="6" t="s">
        <v>169</v>
      </c>
      <c r="D12" s="6"/>
    </row>
    <row r="13" spans="1:4" x14ac:dyDescent="0.25">
      <c r="A13" s="6" t="s">
        <v>160</v>
      </c>
      <c r="B13" s="6" t="s">
        <v>154</v>
      </c>
      <c r="C13" s="6" t="s">
        <v>172</v>
      </c>
      <c r="D13" s="6"/>
    </row>
    <row r="14" spans="1:4" x14ac:dyDescent="0.25">
      <c r="A14" s="6" t="s">
        <v>160</v>
      </c>
      <c r="B14" s="6" t="s">
        <v>146</v>
      </c>
      <c r="C14" s="6" t="s">
        <v>174</v>
      </c>
      <c r="D14" s="6" t="s">
        <v>173</v>
      </c>
    </row>
    <row r="15" spans="1:4" x14ac:dyDescent="0.25">
      <c r="A15" s="6" t="s">
        <v>160</v>
      </c>
      <c r="B15" s="6" t="s">
        <v>9</v>
      </c>
      <c r="C15" s="6" t="s">
        <v>175</v>
      </c>
      <c r="D15" s="6" t="s">
        <v>173</v>
      </c>
    </row>
    <row r="16" spans="1:4" x14ac:dyDescent="0.25">
      <c r="A16" s="6" t="s">
        <v>155</v>
      </c>
      <c r="B16" s="6" t="s">
        <v>0</v>
      </c>
      <c r="C16" s="6" t="s">
        <v>161</v>
      </c>
      <c r="D16" s="6"/>
    </row>
    <row r="17" spans="1:4" x14ac:dyDescent="0.25">
      <c r="A17" s="6" t="s">
        <v>155</v>
      </c>
      <c r="B17" s="6" t="s">
        <v>3</v>
      </c>
      <c r="C17" s="6" t="s">
        <v>164</v>
      </c>
      <c r="D17" s="6"/>
    </row>
    <row r="18" spans="1:4" x14ac:dyDescent="0.25">
      <c r="A18" s="6" t="s">
        <v>155</v>
      </c>
      <c r="B18" s="6" t="s">
        <v>1</v>
      </c>
      <c r="C18" s="6" t="s">
        <v>162</v>
      </c>
      <c r="D18" s="6"/>
    </row>
    <row r="19" spans="1:4" x14ac:dyDescent="0.25">
      <c r="A19" s="6" t="s">
        <v>155</v>
      </c>
      <c r="B19" s="6" t="s">
        <v>145</v>
      </c>
      <c r="C19" s="6" t="s">
        <v>163</v>
      </c>
      <c r="D19" s="6"/>
    </row>
    <row r="20" spans="1:4" x14ac:dyDescent="0.25">
      <c r="A20" s="6" t="s">
        <v>155</v>
      </c>
      <c r="B20" s="6" t="s">
        <v>9</v>
      </c>
      <c r="C20" s="6" t="s">
        <v>215</v>
      </c>
      <c r="D20" s="6" t="s">
        <v>173</v>
      </c>
    </row>
    <row r="21" spans="1:4" x14ac:dyDescent="0.25">
      <c r="A21" s="6" t="s">
        <v>155</v>
      </c>
      <c r="B21" s="6" t="s">
        <v>143</v>
      </c>
      <c r="C21" s="6" t="s">
        <v>176</v>
      </c>
      <c r="D21" s="6"/>
    </row>
    <row r="22" spans="1:4" x14ac:dyDescent="0.25">
      <c r="A22" s="6" t="s">
        <v>155</v>
      </c>
      <c r="B22" s="6" t="s">
        <v>144</v>
      </c>
      <c r="C22" s="6" t="s">
        <v>177</v>
      </c>
      <c r="D22" s="6"/>
    </row>
    <row r="23" spans="1:4" x14ac:dyDescent="0.25">
      <c r="A23" s="6" t="s">
        <v>155</v>
      </c>
      <c r="B23" s="6" t="s">
        <v>147</v>
      </c>
      <c r="C23" s="6" t="s">
        <v>178</v>
      </c>
      <c r="D23" s="6"/>
    </row>
    <row r="24" spans="1:4" x14ac:dyDescent="0.25">
      <c r="A24" s="6" t="s">
        <v>155</v>
      </c>
      <c r="B24" s="6" t="s">
        <v>148</v>
      </c>
      <c r="C24" s="6" t="s">
        <v>179</v>
      </c>
      <c r="D24" s="6" t="s">
        <v>173</v>
      </c>
    </row>
    <row r="25" spans="1:4" x14ac:dyDescent="0.25">
      <c r="A25" s="6" t="s">
        <v>155</v>
      </c>
      <c r="B25" s="6" t="s">
        <v>149</v>
      </c>
      <c r="C25" s="6" t="s">
        <v>180</v>
      </c>
      <c r="D25" s="6" t="s">
        <v>181</v>
      </c>
    </row>
    <row r="26" spans="1:4" x14ac:dyDescent="0.25">
      <c r="A26" s="6" t="s">
        <v>155</v>
      </c>
      <c r="B26" s="6" t="s">
        <v>150</v>
      </c>
      <c r="C26" s="6" t="s">
        <v>184</v>
      </c>
      <c r="D26" s="6" t="s">
        <v>183</v>
      </c>
    </row>
    <row r="27" spans="1:4" x14ac:dyDescent="0.25">
      <c r="A27" s="6" t="s">
        <v>155</v>
      </c>
      <c r="B27" s="6" t="s">
        <v>151</v>
      </c>
      <c r="C27" s="6" t="s">
        <v>216</v>
      </c>
      <c r="D27" s="6"/>
    </row>
    <row r="28" spans="1:4" x14ac:dyDescent="0.25">
      <c r="A28" s="6" t="s">
        <v>155</v>
      </c>
      <c r="B28" s="6" t="s">
        <v>152</v>
      </c>
      <c r="C28" s="6" t="s">
        <v>185</v>
      </c>
      <c r="D28" s="6"/>
    </row>
    <row r="29" spans="1:4" x14ac:dyDescent="0.25">
      <c r="A29" s="6" t="s">
        <v>155</v>
      </c>
      <c r="B29" s="6" t="s">
        <v>205</v>
      </c>
      <c r="C29" s="6" t="s">
        <v>186</v>
      </c>
      <c r="D29" s="6"/>
    </row>
    <row r="30" spans="1:4" x14ac:dyDescent="0.25">
      <c r="A30" s="6" t="s">
        <v>155</v>
      </c>
      <c r="B30" s="6" t="s">
        <v>206</v>
      </c>
      <c r="C30" s="6" t="s">
        <v>187</v>
      </c>
      <c r="D30" s="6" t="s">
        <v>188</v>
      </c>
    </row>
    <row r="31" spans="1:4" x14ac:dyDescent="0.25">
      <c r="A31" s="6" t="s">
        <v>155</v>
      </c>
      <c r="B31" s="6" t="s">
        <v>153</v>
      </c>
      <c r="C31" s="6" t="s">
        <v>189</v>
      </c>
      <c r="D31" s="6"/>
    </row>
    <row r="32" spans="1:4" x14ac:dyDescent="0.25">
      <c r="A32" s="6" t="s">
        <v>155</v>
      </c>
      <c r="B32" s="6" t="s">
        <v>191</v>
      </c>
      <c r="C32" s="6" t="s">
        <v>190</v>
      </c>
      <c r="D32" s="6"/>
    </row>
    <row r="33" spans="1:4" x14ac:dyDescent="0.25">
      <c r="A33" s="6" t="s">
        <v>155</v>
      </c>
      <c r="B33" s="6" t="s">
        <v>207</v>
      </c>
      <c r="C33" s="6" t="s">
        <v>217</v>
      </c>
      <c r="D33" s="6"/>
    </row>
    <row r="34" spans="1:4" x14ac:dyDescent="0.25">
      <c r="A34" s="6" t="s">
        <v>155</v>
      </c>
      <c r="B34" s="6" t="s">
        <v>208</v>
      </c>
      <c r="C34" s="6" t="s">
        <v>218</v>
      </c>
      <c r="D34" s="6" t="s">
        <v>219</v>
      </c>
    </row>
    <row r="35" spans="1:4" x14ac:dyDescent="0.25">
      <c r="A35" s="6" t="s">
        <v>155</v>
      </c>
      <c r="B35" s="6" t="s">
        <v>209</v>
      </c>
      <c r="C35" s="6" t="s">
        <v>220</v>
      </c>
      <c r="D35" s="6"/>
    </row>
    <row r="36" spans="1:4" x14ac:dyDescent="0.25">
      <c r="A36" s="6" t="s">
        <v>155</v>
      </c>
      <c r="B36" s="6" t="s">
        <v>201</v>
      </c>
      <c r="C36" s="6" t="s">
        <v>221</v>
      </c>
      <c r="D36" s="6"/>
    </row>
    <row r="37" spans="1:4" x14ac:dyDescent="0.25">
      <c r="A37" s="6" t="s">
        <v>155</v>
      </c>
      <c r="B37" s="6" t="s">
        <v>195</v>
      </c>
      <c r="C37" s="6" t="s">
        <v>222</v>
      </c>
    </row>
    <row r="38" spans="1:4" x14ac:dyDescent="0.25">
      <c r="A38" s="6" t="s">
        <v>155</v>
      </c>
      <c r="B38" s="6" t="s">
        <v>196</v>
      </c>
      <c r="C38" s="6" t="s">
        <v>223</v>
      </c>
    </row>
    <row r="39" spans="1:4" x14ac:dyDescent="0.25">
      <c r="A39" s="6" t="s">
        <v>155</v>
      </c>
      <c r="B39" s="6" t="s">
        <v>197</v>
      </c>
      <c r="C39" s="6" t="s">
        <v>224</v>
      </c>
    </row>
    <row r="40" spans="1:4" x14ac:dyDescent="0.25">
      <c r="A40" s="6" t="s">
        <v>155</v>
      </c>
      <c r="B40" s="6" t="s">
        <v>198</v>
      </c>
      <c r="C40" s="6" t="s">
        <v>225</v>
      </c>
    </row>
    <row r="41" spans="1:4" x14ac:dyDescent="0.25">
      <c r="A41" s="6" t="s">
        <v>155</v>
      </c>
      <c r="B41" s="6" t="s">
        <v>199</v>
      </c>
      <c r="C41" s="6" t="s">
        <v>226</v>
      </c>
    </row>
    <row r="42" spans="1:4" x14ac:dyDescent="0.25">
      <c r="A42" s="6" t="s">
        <v>155</v>
      </c>
      <c r="B42" s="6" t="s">
        <v>200</v>
      </c>
      <c r="C42" s="6" t="s">
        <v>227</v>
      </c>
    </row>
    <row r="43" spans="1:4" x14ac:dyDescent="0.25">
      <c r="A43" s="6" t="s">
        <v>155</v>
      </c>
      <c r="B43" s="6" t="s">
        <v>204</v>
      </c>
      <c r="C43" s="6" t="s">
        <v>228</v>
      </c>
    </row>
    <row r="44" spans="1:4" x14ac:dyDescent="0.25">
      <c r="A44" s="6" t="s">
        <v>155</v>
      </c>
      <c r="B44" s="6" t="s">
        <v>203</v>
      </c>
      <c r="C44" s="6" t="s">
        <v>229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N682"/>
  <sheetViews>
    <sheetView workbookViewId="0">
      <selection activeCell="F8" sqref="F8"/>
    </sheetView>
  </sheetViews>
  <sheetFormatPr defaultRowHeight="15" x14ac:dyDescent="0.25"/>
  <cols>
    <col min="1" max="1" width="8.85546875" bestFit="1" customWidth="1"/>
    <col min="2" max="2" width="10" bestFit="1" customWidth="1"/>
    <col min="3" max="3" width="22" bestFit="1" customWidth="1"/>
    <col min="4" max="4" width="11.140625" bestFit="1" customWidth="1"/>
    <col min="5" max="5" width="20.7109375" bestFit="1" customWidth="1"/>
    <col min="6" max="6" width="21.85546875" customWidth="1"/>
    <col min="7" max="7" width="14" customWidth="1"/>
    <col min="8" max="8" width="19.140625" customWidth="1"/>
    <col min="9" max="12" width="14" customWidth="1"/>
    <col min="13" max="13" width="13" customWidth="1"/>
    <col min="14" max="14" width="8.85546875" customWidth="1"/>
  </cols>
  <sheetData>
    <row r="1" spans="1:14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143</v>
      </c>
      <c r="F1" s="3" t="s">
        <v>144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154</v>
      </c>
      <c r="M1" s="3" t="s">
        <v>146</v>
      </c>
      <c r="N1" s="3" t="s">
        <v>9</v>
      </c>
    </row>
    <row r="2" spans="1:14" x14ac:dyDescent="0.25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14</v>
      </c>
      <c r="G2">
        <v>12</v>
      </c>
      <c r="H2">
        <v>60</v>
      </c>
      <c r="I2">
        <v>1</v>
      </c>
      <c r="J2">
        <v>0</v>
      </c>
      <c r="K2">
        <v>8</v>
      </c>
      <c r="L2" s="5">
        <f>SUM(G2:K2)</f>
        <v>81</v>
      </c>
      <c r="M2" t="s">
        <v>15</v>
      </c>
      <c r="N2" t="s">
        <v>16</v>
      </c>
    </row>
    <row r="3" spans="1:14" x14ac:dyDescent="0.25">
      <c r="A3" t="s">
        <v>10</v>
      </c>
      <c r="B3" t="s">
        <v>11</v>
      </c>
      <c r="C3" t="s">
        <v>12</v>
      </c>
      <c r="D3" t="s">
        <v>13</v>
      </c>
      <c r="E3" t="s">
        <v>17</v>
      </c>
      <c r="F3" t="s">
        <v>17</v>
      </c>
      <c r="G3">
        <v>11</v>
      </c>
      <c r="H3">
        <v>127</v>
      </c>
      <c r="I3">
        <v>1</v>
      </c>
      <c r="J3">
        <v>2</v>
      </c>
      <c r="K3">
        <v>2</v>
      </c>
      <c r="L3" s="5">
        <f>SUM(G3:K3)</f>
        <v>143</v>
      </c>
      <c r="M3" t="s">
        <v>15</v>
      </c>
      <c r="N3" t="s">
        <v>16</v>
      </c>
    </row>
    <row r="4" spans="1:14" x14ac:dyDescent="0.25">
      <c r="A4" t="s">
        <v>18</v>
      </c>
      <c r="B4" t="s">
        <v>11</v>
      </c>
      <c r="C4" t="s">
        <v>12</v>
      </c>
      <c r="D4" t="s">
        <v>13</v>
      </c>
      <c r="E4" t="s">
        <v>14</v>
      </c>
      <c r="F4" t="s">
        <v>14</v>
      </c>
      <c r="G4">
        <v>18</v>
      </c>
      <c r="H4">
        <v>88</v>
      </c>
      <c r="I4">
        <v>0</v>
      </c>
      <c r="J4">
        <v>0</v>
      </c>
      <c r="K4">
        <v>7</v>
      </c>
      <c r="L4" s="5">
        <f t="shared" ref="L4:L67" si="0">SUM(G4:K4)</f>
        <v>113</v>
      </c>
      <c r="M4" t="s">
        <v>15</v>
      </c>
      <c r="N4" t="s">
        <v>16</v>
      </c>
    </row>
    <row r="5" spans="1:14" x14ac:dyDescent="0.25">
      <c r="A5" t="s">
        <v>18</v>
      </c>
      <c r="B5" t="s">
        <v>11</v>
      </c>
      <c r="C5" t="s">
        <v>12</v>
      </c>
      <c r="D5" t="s">
        <v>13</v>
      </c>
      <c r="E5" t="s">
        <v>17</v>
      </c>
      <c r="F5" t="s">
        <v>17</v>
      </c>
      <c r="G5">
        <v>8</v>
      </c>
      <c r="H5">
        <v>90</v>
      </c>
      <c r="I5">
        <v>0</v>
      </c>
      <c r="J5">
        <v>1</v>
      </c>
      <c r="K5">
        <v>0</v>
      </c>
      <c r="L5" s="5">
        <f t="shared" si="0"/>
        <v>99</v>
      </c>
      <c r="M5" t="s">
        <v>15</v>
      </c>
      <c r="N5" t="s">
        <v>16</v>
      </c>
    </row>
    <row r="6" spans="1:14" x14ac:dyDescent="0.25">
      <c r="A6" t="s">
        <v>18</v>
      </c>
      <c r="B6" t="s">
        <v>11</v>
      </c>
      <c r="C6" t="s">
        <v>12</v>
      </c>
      <c r="D6" t="s">
        <v>13</v>
      </c>
      <c r="E6" t="s">
        <v>19</v>
      </c>
      <c r="F6" t="s">
        <v>19</v>
      </c>
      <c r="G6">
        <v>122</v>
      </c>
      <c r="H6">
        <v>10</v>
      </c>
      <c r="I6">
        <v>0</v>
      </c>
      <c r="J6">
        <v>0</v>
      </c>
      <c r="K6">
        <v>0</v>
      </c>
      <c r="L6" s="5">
        <f t="shared" si="0"/>
        <v>132</v>
      </c>
      <c r="M6" t="s">
        <v>15</v>
      </c>
      <c r="N6" t="s">
        <v>16</v>
      </c>
    </row>
    <row r="7" spans="1:14" x14ac:dyDescent="0.25">
      <c r="A7" t="s">
        <v>18</v>
      </c>
      <c r="B7" t="s">
        <v>11</v>
      </c>
      <c r="C7" t="s">
        <v>12</v>
      </c>
      <c r="D7" t="s">
        <v>13</v>
      </c>
      <c r="E7" t="s">
        <v>20</v>
      </c>
      <c r="F7" t="s">
        <v>20</v>
      </c>
      <c r="G7">
        <v>0</v>
      </c>
      <c r="H7">
        <v>69</v>
      </c>
      <c r="I7">
        <v>0</v>
      </c>
      <c r="J7">
        <v>3</v>
      </c>
      <c r="K7">
        <v>10</v>
      </c>
      <c r="L7" s="5">
        <f t="shared" si="0"/>
        <v>82</v>
      </c>
      <c r="M7" t="s">
        <v>15</v>
      </c>
      <c r="N7" t="s">
        <v>16</v>
      </c>
    </row>
    <row r="8" spans="1:14" x14ac:dyDescent="0.25">
      <c r="A8" t="s">
        <v>21</v>
      </c>
      <c r="B8" t="s">
        <v>11</v>
      </c>
      <c r="C8" t="s">
        <v>22</v>
      </c>
      <c r="D8" t="s">
        <v>13</v>
      </c>
      <c r="E8" t="s">
        <v>14</v>
      </c>
      <c r="F8" t="s">
        <v>14</v>
      </c>
      <c r="G8">
        <v>23</v>
      </c>
      <c r="H8">
        <v>85</v>
      </c>
      <c r="I8">
        <v>4</v>
      </c>
      <c r="J8">
        <v>0</v>
      </c>
      <c r="K8">
        <v>25</v>
      </c>
      <c r="L8" s="5">
        <f t="shared" si="0"/>
        <v>137</v>
      </c>
      <c r="M8" t="s">
        <v>15</v>
      </c>
      <c r="N8" t="s">
        <v>23</v>
      </c>
    </row>
    <row r="9" spans="1:14" x14ac:dyDescent="0.25">
      <c r="A9" t="s">
        <v>21</v>
      </c>
      <c r="B9" t="s">
        <v>11</v>
      </c>
      <c r="C9" t="s">
        <v>22</v>
      </c>
      <c r="D9" t="s">
        <v>13</v>
      </c>
      <c r="E9" t="s">
        <v>17</v>
      </c>
      <c r="F9" t="s">
        <v>17</v>
      </c>
      <c r="G9">
        <v>9</v>
      </c>
      <c r="H9">
        <v>256</v>
      </c>
      <c r="I9">
        <v>0</v>
      </c>
      <c r="J9">
        <v>6</v>
      </c>
      <c r="K9">
        <v>2</v>
      </c>
      <c r="L9" s="5">
        <f t="shared" si="0"/>
        <v>273</v>
      </c>
      <c r="M9" t="s">
        <v>15</v>
      </c>
      <c r="N9" t="s">
        <v>23</v>
      </c>
    </row>
    <row r="10" spans="1:14" x14ac:dyDescent="0.25">
      <c r="A10" t="s">
        <v>21</v>
      </c>
      <c r="B10" t="s">
        <v>11</v>
      </c>
      <c r="C10" t="s">
        <v>22</v>
      </c>
      <c r="D10" t="s">
        <v>13</v>
      </c>
      <c r="E10" t="s">
        <v>14</v>
      </c>
      <c r="F10" t="s">
        <v>14</v>
      </c>
      <c r="G10">
        <v>19</v>
      </c>
      <c r="H10">
        <v>54</v>
      </c>
      <c r="I10">
        <v>6</v>
      </c>
      <c r="J10">
        <v>0</v>
      </c>
      <c r="K10">
        <v>23</v>
      </c>
      <c r="L10" s="5">
        <f t="shared" si="0"/>
        <v>102</v>
      </c>
      <c r="M10" t="s">
        <v>15</v>
      </c>
      <c r="N10" t="s">
        <v>23</v>
      </c>
    </row>
    <row r="11" spans="1:14" x14ac:dyDescent="0.25">
      <c r="A11" t="s">
        <v>21</v>
      </c>
      <c r="B11" t="s">
        <v>11</v>
      </c>
      <c r="C11" t="s">
        <v>22</v>
      </c>
      <c r="D11" t="s">
        <v>13</v>
      </c>
      <c r="E11" t="s">
        <v>17</v>
      </c>
      <c r="F11" t="s">
        <v>17</v>
      </c>
      <c r="G11">
        <v>31</v>
      </c>
      <c r="H11">
        <v>221</v>
      </c>
      <c r="I11">
        <v>0</v>
      </c>
      <c r="J11">
        <v>1</v>
      </c>
      <c r="K11">
        <v>20</v>
      </c>
      <c r="L11" s="5">
        <f t="shared" si="0"/>
        <v>273</v>
      </c>
      <c r="M11" t="s">
        <v>15</v>
      </c>
      <c r="N11" t="s">
        <v>23</v>
      </c>
    </row>
    <row r="12" spans="1:14" x14ac:dyDescent="0.25">
      <c r="A12" t="s">
        <v>21</v>
      </c>
      <c r="B12" t="s">
        <v>11</v>
      </c>
      <c r="C12" t="s">
        <v>22</v>
      </c>
      <c r="D12" t="s">
        <v>13</v>
      </c>
      <c r="E12" t="s">
        <v>20</v>
      </c>
      <c r="F12" t="s">
        <v>20</v>
      </c>
      <c r="G12">
        <v>16</v>
      </c>
      <c r="H12">
        <v>152</v>
      </c>
      <c r="I12">
        <v>2</v>
      </c>
      <c r="J12">
        <v>3</v>
      </c>
      <c r="K12">
        <v>28</v>
      </c>
      <c r="L12" s="5">
        <f t="shared" si="0"/>
        <v>201</v>
      </c>
      <c r="M12" t="s">
        <v>15</v>
      </c>
      <c r="N12" t="s">
        <v>23</v>
      </c>
    </row>
    <row r="13" spans="1:14" x14ac:dyDescent="0.25">
      <c r="A13" t="s">
        <v>21</v>
      </c>
      <c r="B13" t="s">
        <v>11</v>
      </c>
      <c r="C13" t="s">
        <v>22</v>
      </c>
      <c r="D13" t="s">
        <v>13</v>
      </c>
      <c r="E13" t="s">
        <v>24</v>
      </c>
      <c r="F13" t="s">
        <v>24</v>
      </c>
      <c r="G13">
        <v>16</v>
      </c>
      <c r="H13">
        <v>20</v>
      </c>
      <c r="I13">
        <v>8</v>
      </c>
      <c r="J13">
        <v>1</v>
      </c>
      <c r="K13">
        <v>18</v>
      </c>
      <c r="L13" s="5">
        <f t="shared" si="0"/>
        <v>63</v>
      </c>
      <c r="M13" t="s">
        <v>15</v>
      </c>
      <c r="N13" t="s">
        <v>23</v>
      </c>
    </row>
    <row r="14" spans="1:14" x14ac:dyDescent="0.25">
      <c r="A14" t="s">
        <v>21</v>
      </c>
      <c r="B14" t="s">
        <v>11</v>
      </c>
      <c r="C14" t="s">
        <v>22</v>
      </c>
      <c r="D14" t="s">
        <v>13</v>
      </c>
      <c r="E14" t="s">
        <v>24</v>
      </c>
      <c r="F14" t="s">
        <v>24</v>
      </c>
      <c r="G14">
        <v>14</v>
      </c>
      <c r="H14">
        <v>31</v>
      </c>
      <c r="I14">
        <v>0</v>
      </c>
      <c r="J14">
        <v>1</v>
      </c>
      <c r="K14">
        <v>20</v>
      </c>
      <c r="L14" s="5">
        <f t="shared" si="0"/>
        <v>66</v>
      </c>
      <c r="M14" t="s">
        <v>15</v>
      </c>
      <c r="N14" t="s">
        <v>23</v>
      </c>
    </row>
    <row r="15" spans="1:14" x14ac:dyDescent="0.25">
      <c r="A15" t="s">
        <v>21</v>
      </c>
      <c r="B15" t="s">
        <v>11</v>
      </c>
      <c r="C15" t="s">
        <v>22</v>
      </c>
      <c r="D15" t="s">
        <v>13</v>
      </c>
      <c r="E15" t="s">
        <v>41</v>
      </c>
      <c r="F15" t="s">
        <v>41</v>
      </c>
      <c r="G15">
        <v>27</v>
      </c>
      <c r="H15">
        <v>210</v>
      </c>
      <c r="I15">
        <v>0</v>
      </c>
      <c r="J15">
        <v>0</v>
      </c>
      <c r="K15">
        <v>32</v>
      </c>
      <c r="L15" s="5">
        <f t="shared" si="0"/>
        <v>269</v>
      </c>
      <c r="M15" t="s">
        <v>15</v>
      </c>
      <c r="N15" t="s">
        <v>23</v>
      </c>
    </row>
    <row r="16" spans="1:14" x14ac:dyDescent="0.25">
      <c r="A16" t="s">
        <v>21</v>
      </c>
      <c r="B16" t="s">
        <v>11</v>
      </c>
      <c r="C16" t="s">
        <v>22</v>
      </c>
      <c r="D16" t="s">
        <v>13</v>
      </c>
      <c r="E16" t="s">
        <v>41</v>
      </c>
      <c r="F16" t="s">
        <v>41</v>
      </c>
      <c r="G16">
        <v>8</v>
      </c>
      <c r="H16">
        <v>38</v>
      </c>
      <c r="I16">
        <v>0</v>
      </c>
      <c r="J16">
        <v>3</v>
      </c>
      <c r="K16">
        <v>23</v>
      </c>
      <c r="L16" s="5">
        <f t="shared" si="0"/>
        <v>72</v>
      </c>
      <c r="M16" t="s">
        <v>25</v>
      </c>
      <c r="N16" t="s">
        <v>23</v>
      </c>
    </row>
    <row r="17" spans="1:14" x14ac:dyDescent="0.25">
      <c r="A17" t="s">
        <v>21</v>
      </c>
      <c r="B17" t="s">
        <v>11</v>
      </c>
      <c r="C17" t="s">
        <v>22</v>
      </c>
      <c r="D17" t="s">
        <v>13</v>
      </c>
      <c r="E17" t="s">
        <v>41</v>
      </c>
      <c r="F17" t="s">
        <v>41</v>
      </c>
      <c r="G17">
        <v>27</v>
      </c>
      <c r="H17">
        <v>210</v>
      </c>
      <c r="I17">
        <v>0</v>
      </c>
      <c r="J17">
        <v>0</v>
      </c>
      <c r="K17">
        <v>32</v>
      </c>
      <c r="L17" s="5">
        <f t="shared" si="0"/>
        <v>269</v>
      </c>
      <c r="M17" t="s">
        <v>15</v>
      </c>
      <c r="N17" t="s">
        <v>23</v>
      </c>
    </row>
    <row r="18" spans="1:14" x14ac:dyDescent="0.25">
      <c r="A18" t="s">
        <v>21</v>
      </c>
      <c r="B18" t="s">
        <v>11</v>
      </c>
      <c r="C18" t="s">
        <v>22</v>
      </c>
      <c r="D18" t="s">
        <v>13</v>
      </c>
      <c r="E18" t="s">
        <v>41</v>
      </c>
      <c r="F18" t="s">
        <v>41</v>
      </c>
      <c r="G18">
        <v>8</v>
      </c>
      <c r="H18">
        <v>38</v>
      </c>
      <c r="I18">
        <v>0</v>
      </c>
      <c r="J18">
        <v>3</v>
      </c>
      <c r="K18">
        <v>23</v>
      </c>
      <c r="L18" s="5">
        <f t="shared" si="0"/>
        <v>72</v>
      </c>
      <c r="M18" t="s">
        <v>25</v>
      </c>
      <c r="N18" t="s">
        <v>23</v>
      </c>
    </row>
    <row r="19" spans="1:14" x14ac:dyDescent="0.25">
      <c r="A19" t="s">
        <v>21</v>
      </c>
      <c r="B19" t="s">
        <v>11</v>
      </c>
      <c r="C19" t="s">
        <v>22</v>
      </c>
      <c r="D19" t="s">
        <v>13</v>
      </c>
      <c r="E19" t="s">
        <v>24</v>
      </c>
      <c r="F19" t="s">
        <v>24</v>
      </c>
      <c r="G19">
        <v>51</v>
      </c>
      <c r="H19">
        <v>75</v>
      </c>
      <c r="I19">
        <v>8</v>
      </c>
      <c r="J19">
        <v>0</v>
      </c>
      <c r="K19">
        <v>46</v>
      </c>
      <c r="L19" s="5">
        <f t="shared" si="0"/>
        <v>180</v>
      </c>
      <c r="M19" t="s">
        <v>15</v>
      </c>
      <c r="N19" t="s">
        <v>23</v>
      </c>
    </row>
    <row r="20" spans="1:14" x14ac:dyDescent="0.25">
      <c r="A20" t="s">
        <v>26</v>
      </c>
      <c r="B20" t="s">
        <v>11</v>
      </c>
      <c r="C20" t="s">
        <v>22</v>
      </c>
      <c r="D20" t="s">
        <v>13</v>
      </c>
      <c r="E20" t="s">
        <v>14</v>
      </c>
      <c r="F20" t="s">
        <v>14</v>
      </c>
      <c r="G20">
        <v>7</v>
      </c>
      <c r="H20">
        <v>33</v>
      </c>
      <c r="I20">
        <v>1</v>
      </c>
      <c r="J20">
        <v>0</v>
      </c>
      <c r="K20">
        <v>34</v>
      </c>
      <c r="L20" s="5">
        <f t="shared" si="0"/>
        <v>75</v>
      </c>
      <c r="M20" t="s">
        <v>15</v>
      </c>
      <c r="N20" t="s">
        <v>23</v>
      </c>
    </row>
    <row r="21" spans="1:14" x14ac:dyDescent="0.25">
      <c r="A21" t="s">
        <v>26</v>
      </c>
      <c r="B21" t="s">
        <v>11</v>
      </c>
      <c r="C21" t="s">
        <v>22</v>
      </c>
      <c r="D21" t="s">
        <v>13</v>
      </c>
      <c r="E21" t="s">
        <v>20</v>
      </c>
      <c r="F21" t="s">
        <v>20</v>
      </c>
      <c r="G21">
        <v>14</v>
      </c>
      <c r="H21">
        <v>117</v>
      </c>
      <c r="I21">
        <v>2</v>
      </c>
      <c r="J21">
        <v>1</v>
      </c>
      <c r="K21">
        <v>59</v>
      </c>
      <c r="L21" s="5">
        <f t="shared" si="0"/>
        <v>193</v>
      </c>
      <c r="M21" t="s">
        <v>15</v>
      </c>
      <c r="N21" t="s">
        <v>23</v>
      </c>
    </row>
    <row r="22" spans="1:14" x14ac:dyDescent="0.25">
      <c r="A22" t="s">
        <v>26</v>
      </c>
      <c r="B22" t="s">
        <v>11</v>
      </c>
      <c r="C22" t="s">
        <v>22</v>
      </c>
      <c r="D22" t="s">
        <v>13</v>
      </c>
      <c r="E22" t="s">
        <v>27</v>
      </c>
      <c r="F22" t="s">
        <v>28</v>
      </c>
      <c r="G22">
        <v>7</v>
      </c>
      <c r="H22">
        <v>153</v>
      </c>
      <c r="I22">
        <v>32</v>
      </c>
      <c r="J22">
        <v>1</v>
      </c>
      <c r="K22">
        <v>47</v>
      </c>
      <c r="L22" s="5">
        <f t="shared" si="0"/>
        <v>240</v>
      </c>
      <c r="M22" t="s">
        <v>15</v>
      </c>
      <c r="N22" t="s">
        <v>23</v>
      </c>
    </row>
    <row r="23" spans="1:14" x14ac:dyDescent="0.25">
      <c r="A23" t="s">
        <v>26</v>
      </c>
      <c r="B23" t="s">
        <v>11</v>
      </c>
      <c r="C23" t="s">
        <v>22</v>
      </c>
      <c r="D23" t="s">
        <v>13</v>
      </c>
      <c r="E23" t="s">
        <v>24</v>
      </c>
      <c r="F23" t="s">
        <v>24</v>
      </c>
      <c r="G23">
        <v>16</v>
      </c>
      <c r="H23">
        <v>0</v>
      </c>
      <c r="I23">
        <v>4</v>
      </c>
      <c r="J23">
        <v>0</v>
      </c>
      <c r="K23">
        <v>21</v>
      </c>
      <c r="L23" s="5">
        <f t="shared" si="0"/>
        <v>41</v>
      </c>
      <c r="M23" t="s">
        <v>15</v>
      </c>
      <c r="N23" t="s">
        <v>23</v>
      </c>
    </row>
    <row r="24" spans="1:14" x14ac:dyDescent="0.25">
      <c r="A24" t="s">
        <v>26</v>
      </c>
      <c r="B24" t="s">
        <v>11</v>
      </c>
      <c r="C24" t="s">
        <v>22</v>
      </c>
      <c r="D24" t="s">
        <v>13</v>
      </c>
      <c r="E24" t="s">
        <v>14</v>
      </c>
      <c r="F24" t="s">
        <v>14</v>
      </c>
      <c r="G24">
        <v>30</v>
      </c>
      <c r="H24">
        <v>22</v>
      </c>
      <c r="I24">
        <v>3</v>
      </c>
      <c r="J24">
        <v>0</v>
      </c>
      <c r="K24">
        <v>39</v>
      </c>
      <c r="L24" s="5">
        <f t="shared" si="0"/>
        <v>94</v>
      </c>
      <c r="M24" t="s">
        <v>15</v>
      </c>
      <c r="N24" t="s">
        <v>23</v>
      </c>
    </row>
    <row r="25" spans="1:14" x14ac:dyDescent="0.25">
      <c r="A25" t="s">
        <v>26</v>
      </c>
      <c r="B25" t="s">
        <v>11</v>
      </c>
      <c r="C25" t="s">
        <v>22</v>
      </c>
      <c r="D25" t="s">
        <v>13</v>
      </c>
      <c r="E25" t="s">
        <v>14</v>
      </c>
      <c r="F25" t="s">
        <v>14</v>
      </c>
      <c r="G25">
        <v>25</v>
      </c>
      <c r="H25">
        <v>22</v>
      </c>
      <c r="I25">
        <v>4</v>
      </c>
      <c r="J25">
        <v>0</v>
      </c>
      <c r="K25">
        <v>29</v>
      </c>
      <c r="L25" s="5">
        <f t="shared" si="0"/>
        <v>80</v>
      </c>
      <c r="M25" t="s">
        <v>15</v>
      </c>
      <c r="N25" t="s">
        <v>23</v>
      </c>
    </row>
    <row r="26" spans="1:14" x14ac:dyDescent="0.25">
      <c r="A26" t="s">
        <v>26</v>
      </c>
      <c r="B26" t="s">
        <v>11</v>
      </c>
      <c r="C26" t="s">
        <v>22</v>
      </c>
      <c r="D26" t="s">
        <v>13</v>
      </c>
      <c r="E26" t="s">
        <v>17</v>
      </c>
      <c r="F26" t="s">
        <v>17</v>
      </c>
      <c r="G26">
        <v>20</v>
      </c>
      <c r="H26">
        <v>64</v>
      </c>
      <c r="I26">
        <v>2</v>
      </c>
      <c r="J26">
        <v>1</v>
      </c>
      <c r="K26">
        <v>20</v>
      </c>
      <c r="L26" s="5">
        <f t="shared" si="0"/>
        <v>107</v>
      </c>
      <c r="M26" t="s">
        <v>15</v>
      </c>
      <c r="N26" t="s">
        <v>23</v>
      </c>
    </row>
    <row r="27" spans="1:14" x14ac:dyDescent="0.25">
      <c r="A27" t="s">
        <v>26</v>
      </c>
      <c r="B27" t="s">
        <v>11</v>
      </c>
      <c r="C27" t="s">
        <v>22</v>
      </c>
      <c r="D27" t="s">
        <v>13</v>
      </c>
      <c r="E27" t="s">
        <v>17</v>
      </c>
      <c r="F27" t="s">
        <v>17</v>
      </c>
      <c r="G27">
        <v>5</v>
      </c>
      <c r="H27">
        <v>26</v>
      </c>
      <c r="I27">
        <v>0</v>
      </c>
      <c r="J27">
        <v>0</v>
      </c>
      <c r="K27">
        <v>0</v>
      </c>
      <c r="L27" s="5">
        <f t="shared" si="0"/>
        <v>31</v>
      </c>
      <c r="M27" t="s">
        <v>25</v>
      </c>
      <c r="N27" t="s">
        <v>23</v>
      </c>
    </row>
    <row r="28" spans="1:14" x14ac:dyDescent="0.25">
      <c r="A28" t="s">
        <v>26</v>
      </c>
      <c r="B28" t="s">
        <v>11</v>
      </c>
      <c r="C28" t="s">
        <v>22</v>
      </c>
      <c r="D28" t="s">
        <v>13</v>
      </c>
      <c r="E28" t="s">
        <v>41</v>
      </c>
      <c r="F28" t="s">
        <v>41</v>
      </c>
      <c r="G28">
        <v>23</v>
      </c>
      <c r="H28">
        <v>22</v>
      </c>
      <c r="I28">
        <v>0</v>
      </c>
      <c r="J28">
        <v>2</v>
      </c>
      <c r="K28">
        <v>29</v>
      </c>
      <c r="L28" s="5">
        <f t="shared" si="0"/>
        <v>76</v>
      </c>
      <c r="M28" t="s">
        <v>15</v>
      </c>
      <c r="N28" t="s">
        <v>23</v>
      </c>
    </row>
    <row r="29" spans="1:14" x14ac:dyDescent="0.25">
      <c r="A29" t="s">
        <v>26</v>
      </c>
      <c r="B29" t="s">
        <v>11</v>
      </c>
      <c r="C29" t="s">
        <v>22</v>
      </c>
      <c r="D29" t="s">
        <v>13</v>
      </c>
      <c r="E29" t="s">
        <v>41</v>
      </c>
      <c r="F29" t="s">
        <v>41</v>
      </c>
      <c r="G29">
        <v>20</v>
      </c>
      <c r="H29">
        <v>60</v>
      </c>
      <c r="I29">
        <v>0</v>
      </c>
      <c r="J29">
        <v>0</v>
      </c>
      <c r="K29">
        <v>19</v>
      </c>
      <c r="L29" s="5">
        <f t="shared" si="0"/>
        <v>99</v>
      </c>
      <c r="M29" t="s">
        <v>25</v>
      </c>
      <c r="N29" t="s">
        <v>23</v>
      </c>
    </row>
    <row r="30" spans="1:14" x14ac:dyDescent="0.25">
      <c r="A30" t="s">
        <v>26</v>
      </c>
      <c r="B30" t="s">
        <v>11</v>
      </c>
      <c r="C30" t="s">
        <v>22</v>
      </c>
      <c r="D30" t="s">
        <v>13</v>
      </c>
      <c r="E30" t="s">
        <v>41</v>
      </c>
      <c r="F30" t="s">
        <v>41</v>
      </c>
      <c r="G30">
        <v>27</v>
      </c>
      <c r="H30">
        <v>111</v>
      </c>
      <c r="I30">
        <v>0</v>
      </c>
      <c r="J30">
        <v>0</v>
      </c>
      <c r="K30">
        <v>29</v>
      </c>
      <c r="L30" s="5">
        <f t="shared" si="0"/>
        <v>167</v>
      </c>
      <c r="M30" t="s">
        <v>15</v>
      </c>
      <c r="N30" t="s">
        <v>23</v>
      </c>
    </row>
    <row r="31" spans="1:14" x14ac:dyDescent="0.25">
      <c r="A31" t="s">
        <v>26</v>
      </c>
      <c r="B31" t="s">
        <v>11</v>
      </c>
      <c r="C31" t="s">
        <v>22</v>
      </c>
      <c r="D31" t="s">
        <v>13</v>
      </c>
      <c r="E31" t="s">
        <v>41</v>
      </c>
      <c r="F31" t="s">
        <v>41</v>
      </c>
      <c r="G31">
        <v>13</v>
      </c>
      <c r="H31">
        <v>49</v>
      </c>
      <c r="I31">
        <v>0</v>
      </c>
      <c r="J31">
        <v>0</v>
      </c>
      <c r="K31">
        <v>15</v>
      </c>
      <c r="L31" s="5">
        <f t="shared" si="0"/>
        <v>77</v>
      </c>
      <c r="M31" t="s">
        <v>25</v>
      </c>
      <c r="N31" t="s">
        <v>23</v>
      </c>
    </row>
    <row r="32" spans="1:14" x14ac:dyDescent="0.25">
      <c r="A32" t="s">
        <v>26</v>
      </c>
      <c r="B32" t="s">
        <v>11</v>
      </c>
      <c r="C32" t="s">
        <v>22</v>
      </c>
      <c r="D32" t="s">
        <v>13</v>
      </c>
      <c r="E32" t="s">
        <v>24</v>
      </c>
      <c r="F32" t="s">
        <v>24</v>
      </c>
      <c r="G32">
        <v>13</v>
      </c>
      <c r="H32">
        <v>23</v>
      </c>
      <c r="I32">
        <v>8</v>
      </c>
      <c r="J32">
        <v>0</v>
      </c>
      <c r="K32">
        <v>21</v>
      </c>
      <c r="L32" s="5">
        <f t="shared" si="0"/>
        <v>65</v>
      </c>
      <c r="M32" t="s">
        <v>15</v>
      </c>
      <c r="N32" t="s">
        <v>23</v>
      </c>
    </row>
    <row r="33" spans="1:14" x14ac:dyDescent="0.25">
      <c r="A33" t="s">
        <v>26</v>
      </c>
      <c r="B33" t="s">
        <v>11</v>
      </c>
      <c r="C33" t="s">
        <v>22</v>
      </c>
      <c r="D33" t="s">
        <v>13</v>
      </c>
      <c r="E33" t="s">
        <v>24</v>
      </c>
      <c r="F33" t="s">
        <v>24</v>
      </c>
      <c r="G33">
        <v>21</v>
      </c>
      <c r="H33">
        <v>39</v>
      </c>
      <c r="I33">
        <v>7</v>
      </c>
      <c r="J33">
        <v>1</v>
      </c>
      <c r="K33">
        <v>37</v>
      </c>
      <c r="L33" s="5">
        <f t="shared" si="0"/>
        <v>105</v>
      </c>
      <c r="M33" t="s">
        <v>15</v>
      </c>
      <c r="N33" t="s">
        <v>23</v>
      </c>
    </row>
    <row r="34" spans="1:14" x14ac:dyDescent="0.25">
      <c r="A34" t="s">
        <v>29</v>
      </c>
      <c r="B34" t="s">
        <v>11</v>
      </c>
      <c r="C34" t="s">
        <v>22</v>
      </c>
      <c r="D34" t="s">
        <v>30</v>
      </c>
      <c r="E34" t="s">
        <v>14</v>
      </c>
      <c r="F34" t="s">
        <v>14</v>
      </c>
      <c r="G34">
        <v>10</v>
      </c>
      <c r="H34">
        <v>69</v>
      </c>
      <c r="I34">
        <v>4</v>
      </c>
      <c r="J34">
        <v>0</v>
      </c>
      <c r="K34">
        <v>5</v>
      </c>
      <c r="L34" s="5">
        <f t="shared" si="0"/>
        <v>88</v>
      </c>
      <c r="M34" t="s">
        <v>15</v>
      </c>
      <c r="N34" t="s">
        <v>16</v>
      </c>
    </row>
    <row r="35" spans="1:14" x14ac:dyDescent="0.25">
      <c r="A35" t="s">
        <v>29</v>
      </c>
      <c r="B35" t="s">
        <v>11</v>
      </c>
      <c r="C35" t="s">
        <v>22</v>
      </c>
      <c r="D35" t="s">
        <v>30</v>
      </c>
      <c r="E35" t="s">
        <v>17</v>
      </c>
      <c r="F35" t="s">
        <v>17</v>
      </c>
      <c r="G35">
        <v>11</v>
      </c>
      <c r="H35">
        <v>120</v>
      </c>
      <c r="I35">
        <v>4</v>
      </c>
      <c r="J35">
        <v>0</v>
      </c>
      <c r="K35">
        <v>0</v>
      </c>
      <c r="L35" s="5">
        <f t="shared" si="0"/>
        <v>135</v>
      </c>
      <c r="M35" t="s">
        <v>15</v>
      </c>
      <c r="N35" t="s">
        <v>16</v>
      </c>
    </row>
    <row r="36" spans="1:14" x14ac:dyDescent="0.25">
      <c r="A36" t="s">
        <v>29</v>
      </c>
      <c r="B36" t="s">
        <v>11</v>
      </c>
      <c r="C36" t="s">
        <v>22</v>
      </c>
      <c r="D36" t="s">
        <v>30</v>
      </c>
      <c r="E36" t="s">
        <v>17</v>
      </c>
      <c r="F36" t="s">
        <v>17</v>
      </c>
      <c r="G36">
        <v>0</v>
      </c>
      <c r="H36">
        <v>11</v>
      </c>
      <c r="I36">
        <v>0</v>
      </c>
      <c r="J36">
        <v>0</v>
      </c>
      <c r="K36">
        <v>0</v>
      </c>
      <c r="L36" s="5">
        <f t="shared" si="0"/>
        <v>11</v>
      </c>
      <c r="M36" t="s">
        <v>25</v>
      </c>
      <c r="N36" t="s">
        <v>16</v>
      </c>
    </row>
    <row r="37" spans="1:14" x14ac:dyDescent="0.25">
      <c r="A37" t="s">
        <v>29</v>
      </c>
      <c r="B37" t="s">
        <v>11</v>
      </c>
      <c r="C37" t="s">
        <v>22</v>
      </c>
      <c r="D37" t="s">
        <v>30</v>
      </c>
      <c r="E37" t="s">
        <v>17</v>
      </c>
      <c r="F37" t="s">
        <v>17</v>
      </c>
      <c r="G37">
        <v>20</v>
      </c>
      <c r="H37">
        <v>73</v>
      </c>
      <c r="I37">
        <v>3</v>
      </c>
      <c r="J37">
        <v>0</v>
      </c>
      <c r="K37">
        <v>22</v>
      </c>
      <c r="L37" s="5">
        <f t="shared" si="0"/>
        <v>118</v>
      </c>
      <c r="M37" t="s">
        <v>15</v>
      </c>
      <c r="N37" t="s">
        <v>16</v>
      </c>
    </row>
    <row r="38" spans="1:14" x14ac:dyDescent="0.25">
      <c r="A38" t="s">
        <v>29</v>
      </c>
      <c r="B38" t="s">
        <v>11</v>
      </c>
      <c r="C38" t="s">
        <v>22</v>
      </c>
      <c r="D38" t="s">
        <v>30</v>
      </c>
      <c r="E38" t="s">
        <v>17</v>
      </c>
      <c r="F38" t="s">
        <v>17</v>
      </c>
      <c r="G38">
        <v>5</v>
      </c>
      <c r="H38">
        <v>0</v>
      </c>
      <c r="I38">
        <v>0</v>
      </c>
      <c r="J38">
        <v>0</v>
      </c>
      <c r="K38">
        <v>0</v>
      </c>
      <c r="L38" s="5">
        <f t="shared" si="0"/>
        <v>5</v>
      </c>
      <c r="M38" t="s">
        <v>25</v>
      </c>
      <c r="N38" t="s">
        <v>16</v>
      </c>
    </row>
    <row r="39" spans="1:14" x14ac:dyDescent="0.25">
      <c r="A39" t="s">
        <v>29</v>
      </c>
      <c r="B39" t="s">
        <v>11</v>
      </c>
      <c r="C39" t="s">
        <v>22</v>
      </c>
      <c r="D39" t="s">
        <v>30</v>
      </c>
      <c r="E39" t="s">
        <v>17</v>
      </c>
      <c r="F39" t="s">
        <v>17</v>
      </c>
      <c r="G39">
        <v>14</v>
      </c>
      <c r="H39">
        <v>94</v>
      </c>
      <c r="I39">
        <v>5</v>
      </c>
      <c r="J39">
        <v>2</v>
      </c>
      <c r="K39">
        <v>7</v>
      </c>
      <c r="L39" s="5">
        <f t="shared" si="0"/>
        <v>122</v>
      </c>
      <c r="M39" t="s">
        <v>15</v>
      </c>
      <c r="N39" t="s">
        <v>16</v>
      </c>
    </row>
    <row r="40" spans="1:14" x14ac:dyDescent="0.25">
      <c r="A40" t="s">
        <v>29</v>
      </c>
      <c r="B40" t="s">
        <v>11</v>
      </c>
      <c r="C40" t="s">
        <v>22</v>
      </c>
      <c r="D40" t="s">
        <v>30</v>
      </c>
      <c r="E40" t="s">
        <v>19</v>
      </c>
      <c r="F40" t="s">
        <v>19</v>
      </c>
      <c r="G40">
        <v>15</v>
      </c>
      <c r="H40">
        <v>147</v>
      </c>
      <c r="I40">
        <v>3</v>
      </c>
      <c r="J40">
        <v>3</v>
      </c>
      <c r="K40">
        <v>10</v>
      </c>
      <c r="L40" s="5">
        <f t="shared" si="0"/>
        <v>178</v>
      </c>
      <c r="M40" t="s">
        <v>15</v>
      </c>
      <c r="N40" t="s">
        <v>16</v>
      </c>
    </row>
    <row r="41" spans="1:14" x14ac:dyDescent="0.25">
      <c r="A41" t="s">
        <v>29</v>
      </c>
      <c r="B41" t="s">
        <v>11</v>
      </c>
      <c r="C41" t="s">
        <v>22</v>
      </c>
      <c r="D41" t="s">
        <v>30</v>
      </c>
      <c r="E41" t="s">
        <v>20</v>
      </c>
      <c r="F41" t="s">
        <v>20</v>
      </c>
      <c r="G41">
        <v>11</v>
      </c>
      <c r="H41">
        <v>36</v>
      </c>
      <c r="I41">
        <v>4</v>
      </c>
      <c r="J41">
        <v>1</v>
      </c>
      <c r="K41">
        <v>59</v>
      </c>
      <c r="L41" s="5">
        <f t="shared" si="0"/>
        <v>111</v>
      </c>
      <c r="M41" t="s">
        <v>15</v>
      </c>
      <c r="N41" t="s">
        <v>16</v>
      </c>
    </row>
    <row r="42" spans="1:14" x14ac:dyDescent="0.25">
      <c r="A42" t="s">
        <v>29</v>
      </c>
      <c r="B42" t="s">
        <v>11</v>
      </c>
      <c r="C42" t="s">
        <v>22</v>
      </c>
      <c r="D42" t="s">
        <v>30</v>
      </c>
      <c r="E42" t="s">
        <v>27</v>
      </c>
      <c r="F42" t="s">
        <v>28</v>
      </c>
      <c r="G42">
        <v>3</v>
      </c>
      <c r="H42">
        <v>64</v>
      </c>
      <c r="I42">
        <v>5</v>
      </c>
      <c r="J42">
        <v>1</v>
      </c>
      <c r="K42">
        <v>0</v>
      </c>
      <c r="L42" s="5">
        <f t="shared" si="0"/>
        <v>73</v>
      </c>
      <c r="M42" t="s">
        <v>15</v>
      </c>
      <c r="N42" t="s">
        <v>16</v>
      </c>
    </row>
    <row r="43" spans="1:14" x14ac:dyDescent="0.25">
      <c r="A43" t="s">
        <v>29</v>
      </c>
      <c r="B43" t="s">
        <v>11</v>
      </c>
      <c r="C43" t="s">
        <v>22</v>
      </c>
      <c r="D43" t="s">
        <v>30</v>
      </c>
      <c r="E43" t="s">
        <v>20</v>
      </c>
      <c r="F43" t="s">
        <v>20</v>
      </c>
      <c r="G43">
        <v>11</v>
      </c>
      <c r="H43">
        <v>36</v>
      </c>
      <c r="I43">
        <v>4</v>
      </c>
      <c r="J43">
        <v>1</v>
      </c>
      <c r="K43">
        <v>59</v>
      </c>
      <c r="L43" s="5">
        <f t="shared" si="0"/>
        <v>111</v>
      </c>
      <c r="M43" t="s">
        <v>15</v>
      </c>
      <c r="N43" t="s">
        <v>16</v>
      </c>
    </row>
    <row r="44" spans="1:14" x14ac:dyDescent="0.25">
      <c r="A44" t="s">
        <v>31</v>
      </c>
      <c r="B44" t="s">
        <v>11</v>
      </c>
      <c r="C44" t="s">
        <v>32</v>
      </c>
      <c r="D44" t="s">
        <v>30</v>
      </c>
      <c r="E44" t="s">
        <v>14</v>
      </c>
      <c r="F44" t="s">
        <v>14</v>
      </c>
      <c r="G44">
        <v>13</v>
      </c>
      <c r="H44">
        <v>56</v>
      </c>
      <c r="I44">
        <v>2</v>
      </c>
      <c r="J44">
        <v>0</v>
      </c>
      <c r="K44">
        <v>9</v>
      </c>
      <c r="L44" s="5">
        <f t="shared" si="0"/>
        <v>80</v>
      </c>
      <c r="M44" t="s">
        <v>15</v>
      </c>
      <c r="N44" t="s">
        <v>16</v>
      </c>
    </row>
    <row r="45" spans="1:14" x14ac:dyDescent="0.25">
      <c r="A45" t="s">
        <v>31</v>
      </c>
      <c r="B45" t="s">
        <v>11</v>
      </c>
      <c r="C45" t="s">
        <v>32</v>
      </c>
      <c r="D45" t="s">
        <v>30</v>
      </c>
      <c r="E45" t="s">
        <v>17</v>
      </c>
      <c r="F45" t="s">
        <v>17</v>
      </c>
      <c r="G45">
        <v>12</v>
      </c>
      <c r="H45">
        <v>52</v>
      </c>
      <c r="I45">
        <v>0</v>
      </c>
      <c r="J45">
        <v>3</v>
      </c>
      <c r="K45">
        <v>13</v>
      </c>
      <c r="L45" s="5">
        <f t="shared" si="0"/>
        <v>80</v>
      </c>
      <c r="M45" t="s">
        <v>15</v>
      </c>
      <c r="N45" t="s">
        <v>16</v>
      </c>
    </row>
    <row r="46" spans="1:14" x14ac:dyDescent="0.25">
      <c r="A46" t="s">
        <v>31</v>
      </c>
      <c r="B46" t="s">
        <v>11</v>
      </c>
      <c r="C46" t="s">
        <v>32</v>
      </c>
      <c r="D46" t="s">
        <v>30</v>
      </c>
      <c r="E46" t="s">
        <v>17</v>
      </c>
      <c r="F46" t="s">
        <v>17</v>
      </c>
      <c r="G46">
        <v>9</v>
      </c>
      <c r="H46">
        <v>73</v>
      </c>
      <c r="I46">
        <v>0</v>
      </c>
      <c r="J46">
        <v>0</v>
      </c>
      <c r="K46">
        <v>0</v>
      </c>
      <c r="L46" s="5">
        <f t="shared" si="0"/>
        <v>82</v>
      </c>
      <c r="M46" t="s">
        <v>25</v>
      </c>
      <c r="N46" t="s">
        <v>16</v>
      </c>
    </row>
    <row r="47" spans="1:14" x14ac:dyDescent="0.25">
      <c r="A47" t="s">
        <v>31</v>
      </c>
      <c r="B47" t="s">
        <v>11</v>
      </c>
      <c r="C47" t="s">
        <v>32</v>
      </c>
      <c r="D47" t="s">
        <v>30</v>
      </c>
      <c r="E47" t="s">
        <v>24</v>
      </c>
      <c r="F47" t="s">
        <v>24</v>
      </c>
      <c r="G47">
        <v>0</v>
      </c>
      <c r="H47">
        <v>2</v>
      </c>
      <c r="I47">
        <v>1</v>
      </c>
      <c r="J47">
        <v>0</v>
      </c>
      <c r="K47">
        <v>0</v>
      </c>
      <c r="L47" s="5">
        <f t="shared" si="0"/>
        <v>3</v>
      </c>
      <c r="M47" t="s">
        <v>15</v>
      </c>
      <c r="N47" t="s">
        <v>16</v>
      </c>
    </row>
    <row r="48" spans="1:14" x14ac:dyDescent="0.25">
      <c r="A48" t="s">
        <v>31</v>
      </c>
      <c r="B48" t="s">
        <v>11</v>
      </c>
      <c r="C48" t="s">
        <v>32</v>
      </c>
      <c r="D48" t="s">
        <v>30</v>
      </c>
      <c r="E48" t="s">
        <v>24</v>
      </c>
      <c r="F48" t="s">
        <v>24</v>
      </c>
      <c r="G48">
        <v>2</v>
      </c>
      <c r="H48">
        <v>0</v>
      </c>
      <c r="I48">
        <v>0</v>
      </c>
      <c r="J48">
        <v>0</v>
      </c>
      <c r="K48">
        <v>2</v>
      </c>
      <c r="L48" s="5">
        <f t="shared" si="0"/>
        <v>4</v>
      </c>
      <c r="M48" t="s">
        <v>25</v>
      </c>
      <c r="N48" t="s">
        <v>16</v>
      </c>
    </row>
    <row r="49" spans="1:14" x14ac:dyDescent="0.25">
      <c r="A49" t="s">
        <v>31</v>
      </c>
      <c r="B49" t="s">
        <v>11</v>
      </c>
      <c r="C49" t="s">
        <v>32</v>
      </c>
      <c r="D49" t="s">
        <v>30</v>
      </c>
      <c r="E49" t="s">
        <v>20</v>
      </c>
      <c r="F49" t="s">
        <v>20</v>
      </c>
      <c r="G49">
        <v>4</v>
      </c>
      <c r="H49">
        <v>63</v>
      </c>
      <c r="I49">
        <v>3</v>
      </c>
      <c r="J49">
        <v>3</v>
      </c>
      <c r="K49">
        <v>16</v>
      </c>
      <c r="L49" s="5">
        <f t="shared" si="0"/>
        <v>89</v>
      </c>
      <c r="M49" t="s">
        <v>15</v>
      </c>
      <c r="N49" t="s">
        <v>16</v>
      </c>
    </row>
    <row r="50" spans="1:14" x14ac:dyDescent="0.25">
      <c r="A50" t="s">
        <v>33</v>
      </c>
      <c r="B50" t="s">
        <v>11</v>
      </c>
      <c r="C50" t="s">
        <v>32</v>
      </c>
      <c r="D50" t="s">
        <v>30</v>
      </c>
      <c r="E50" t="s">
        <v>14</v>
      </c>
      <c r="F50" t="s">
        <v>14</v>
      </c>
      <c r="G50">
        <v>13</v>
      </c>
      <c r="H50">
        <v>34</v>
      </c>
      <c r="I50">
        <v>6</v>
      </c>
      <c r="J50">
        <v>0</v>
      </c>
      <c r="K50">
        <v>11</v>
      </c>
      <c r="L50" s="5">
        <f t="shared" si="0"/>
        <v>64</v>
      </c>
      <c r="M50" t="s">
        <v>15</v>
      </c>
      <c r="N50" t="s">
        <v>16</v>
      </c>
    </row>
    <row r="51" spans="1:14" x14ac:dyDescent="0.25">
      <c r="A51" t="s">
        <v>33</v>
      </c>
      <c r="B51" t="s">
        <v>11</v>
      </c>
      <c r="C51" t="s">
        <v>32</v>
      </c>
      <c r="D51" t="s">
        <v>30</v>
      </c>
      <c r="E51" t="s">
        <v>20</v>
      </c>
      <c r="F51" t="s">
        <v>20</v>
      </c>
      <c r="G51">
        <v>15</v>
      </c>
      <c r="H51">
        <v>115</v>
      </c>
      <c r="I51">
        <v>2</v>
      </c>
      <c r="J51">
        <v>3</v>
      </c>
      <c r="K51">
        <v>19</v>
      </c>
      <c r="L51" s="5">
        <f t="shared" si="0"/>
        <v>154</v>
      </c>
      <c r="M51" t="s">
        <v>15</v>
      </c>
      <c r="N51" t="s">
        <v>16</v>
      </c>
    </row>
    <row r="52" spans="1:14" x14ac:dyDescent="0.25">
      <c r="A52" t="s">
        <v>33</v>
      </c>
      <c r="B52" t="s">
        <v>11</v>
      </c>
      <c r="C52" t="s">
        <v>32</v>
      </c>
      <c r="D52" t="s">
        <v>30</v>
      </c>
      <c r="E52" t="s">
        <v>17</v>
      </c>
      <c r="F52" t="s">
        <v>17</v>
      </c>
      <c r="G52">
        <v>7</v>
      </c>
      <c r="H52">
        <v>31</v>
      </c>
      <c r="I52">
        <v>0</v>
      </c>
      <c r="J52">
        <v>0</v>
      </c>
      <c r="K52">
        <v>6</v>
      </c>
      <c r="L52" s="5">
        <f t="shared" si="0"/>
        <v>44</v>
      </c>
      <c r="M52" t="s">
        <v>15</v>
      </c>
      <c r="N52" t="s">
        <v>16</v>
      </c>
    </row>
    <row r="53" spans="1:14" x14ac:dyDescent="0.25">
      <c r="A53" t="s">
        <v>33</v>
      </c>
      <c r="B53" t="s">
        <v>11</v>
      </c>
      <c r="C53" t="s">
        <v>32</v>
      </c>
      <c r="D53" t="s">
        <v>30</v>
      </c>
      <c r="E53" t="s">
        <v>17</v>
      </c>
      <c r="F53" t="s">
        <v>17</v>
      </c>
      <c r="G53">
        <v>3</v>
      </c>
      <c r="H53">
        <v>35</v>
      </c>
      <c r="I53">
        <v>2</v>
      </c>
      <c r="J53">
        <v>0</v>
      </c>
      <c r="K53">
        <v>0</v>
      </c>
      <c r="L53" s="5">
        <f t="shared" si="0"/>
        <v>40</v>
      </c>
      <c r="M53" t="s">
        <v>25</v>
      </c>
      <c r="N53" t="s">
        <v>16</v>
      </c>
    </row>
    <row r="54" spans="1:14" x14ac:dyDescent="0.25">
      <c r="A54" t="s">
        <v>33</v>
      </c>
      <c r="B54" t="s">
        <v>11</v>
      </c>
      <c r="C54" t="s">
        <v>32</v>
      </c>
      <c r="D54" t="s">
        <v>30</v>
      </c>
      <c r="E54" t="s">
        <v>17</v>
      </c>
      <c r="F54" t="s">
        <v>17</v>
      </c>
      <c r="G54">
        <v>19</v>
      </c>
      <c r="H54">
        <v>57</v>
      </c>
      <c r="I54">
        <v>9</v>
      </c>
      <c r="J54">
        <v>0</v>
      </c>
      <c r="K54">
        <v>16</v>
      </c>
      <c r="L54" s="5">
        <f t="shared" si="0"/>
        <v>101</v>
      </c>
      <c r="M54" t="s">
        <v>15</v>
      </c>
      <c r="N54" t="s">
        <v>16</v>
      </c>
    </row>
    <row r="55" spans="1:14" x14ac:dyDescent="0.25">
      <c r="A55" t="s">
        <v>33</v>
      </c>
      <c r="B55" t="s">
        <v>11</v>
      </c>
      <c r="C55" t="s">
        <v>32</v>
      </c>
      <c r="D55" t="s">
        <v>30</v>
      </c>
      <c r="E55" t="s">
        <v>17</v>
      </c>
      <c r="F55" t="s">
        <v>17</v>
      </c>
      <c r="G55">
        <v>12</v>
      </c>
      <c r="H55">
        <v>63</v>
      </c>
      <c r="I55">
        <v>0</v>
      </c>
      <c r="J55">
        <v>1</v>
      </c>
      <c r="K55">
        <v>0</v>
      </c>
      <c r="L55" s="5">
        <f t="shared" si="0"/>
        <v>76</v>
      </c>
      <c r="M55" t="s">
        <v>25</v>
      </c>
      <c r="N55" t="s">
        <v>16</v>
      </c>
    </row>
    <row r="56" spans="1:14" x14ac:dyDescent="0.25">
      <c r="A56" t="s">
        <v>33</v>
      </c>
      <c r="B56" t="s">
        <v>11</v>
      </c>
      <c r="C56" t="s">
        <v>32</v>
      </c>
      <c r="D56" t="s">
        <v>30</v>
      </c>
      <c r="E56" t="s">
        <v>24</v>
      </c>
      <c r="F56" t="s">
        <v>24</v>
      </c>
      <c r="G56">
        <v>1</v>
      </c>
      <c r="H56">
        <v>2</v>
      </c>
      <c r="I56">
        <v>0</v>
      </c>
      <c r="J56">
        <v>2</v>
      </c>
      <c r="K56">
        <v>4</v>
      </c>
      <c r="L56" s="5">
        <f t="shared" si="0"/>
        <v>9</v>
      </c>
      <c r="M56" t="s">
        <v>15</v>
      </c>
      <c r="N56" t="s">
        <v>16</v>
      </c>
    </row>
    <row r="57" spans="1:14" x14ac:dyDescent="0.25">
      <c r="A57" t="s">
        <v>34</v>
      </c>
      <c r="B57" t="s">
        <v>11</v>
      </c>
      <c r="C57" t="s">
        <v>35</v>
      </c>
      <c r="D57" t="s">
        <v>30</v>
      </c>
      <c r="E57" t="s">
        <v>20</v>
      </c>
      <c r="F57" t="s">
        <v>20</v>
      </c>
      <c r="G57">
        <v>6</v>
      </c>
      <c r="H57">
        <v>107</v>
      </c>
      <c r="I57">
        <v>10</v>
      </c>
      <c r="J57">
        <v>0</v>
      </c>
      <c r="K57">
        <v>54</v>
      </c>
      <c r="L57" s="5">
        <f t="shared" si="0"/>
        <v>177</v>
      </c>
      <c r="M57" t="s">
        <v>15</v>
      </c>
      <c r="N57" t="s">
        <v>16</v>
      </c>
    </row>
    <row r="58" spans="1:14" x14ac:dyDescent="0.25">
      <c r="A58" t="s">
        <v>34</v>
      </c>
      <c r="B58" t="s">
        <v>11</v>
      </c>
      <c r="C58" t="s">
        <v>35</v>
      </c>
      <c r="D58" t="s">
        <v>30</v>
      </c>
      <c r="E58" t="s">
        <v>20</v>
      </c>
      <c r="F58" t="s">
        <v>20</v>
      </c>
      <c r="G58">
        <v>6</v>
      </c>
      <c r="H58">
        <v>107</v>
      </c>
      <c r="I58">
        <v>10</v>
      </c>
      <c r="J58">
        <v>0</v>
      </c>
      <c r="K58">
        <v>54</v>
      </c>
      <c r="L58" s="5">
        <f t="shared" si="0"/>
        <v>177</v>
      </c>
      <c r="M58" t="s">
        <v>15</v>
      </c>
      <c r="N58" t="s">
        <v>16</v>
      </c>
    </row>
    <row r="59" spans="1:14" x14ac:dyDescent="0.25">
      <c r="A59" t="s">
        <v>34</v>
      </c>
      <c r="B59" t="s">
        <v>11</v>
      </c>
      <c r="C59" t="s">
        <v>35</v>
      </c>
      <c r="D59" t="s">
        <v>30</v>
      </c>
      <c r="E59" t="s">
        <v>17</v>
      </c>
      <c r="F59" t="s">
        <v>17</v>
      </c>
      <c r="G59">
        <v>14</v>
      </c>
      <c r="H59">
        <v>106</v>
      </c>
      <c r="I59">
        <v>7</v>
      </c>
      <c r="J59">
        <v>0</v>
      </c>
      <c r="K59">
        <v>27</v>
      </c>
      <c r="L59" s="5">
        <f t="shared" si="0"/>
        <v>154</v>
      </c>
      <c r="M59" t="s">
        <v>15</v>
      </c>
      <c r="N59" t="s">
        <v>16</v>
      </c>
    </row>
    <row r="60" spans="1:14" x14ac:dyDescent="0.25">
      <c r="A60" t="s">
        <v>34</v>
      </c>
      <c r="B60" t="s">
        <v>11</v>
      </c>
      <c r="C60" t="s">
        <v>35</v>
      </c>
      <c r="D60" t="s">
        <v>30</v>
      </c>
      <c r="E60" t="s">
        <v>17</v>
      </c>
      <c r="F60" t="s">
        <v>17</v>
      </c>
      <c r="G60">
        <v>14</v>
      </c>
      <c r="H60">
        <v>106</v>
      </c>
      <c r="I60">
        <v>7</v>
      </c>
      <c r="J60">
        <v>0</v>
      </c>
      <c r="K60">
        <v>27</v>
      </c>
      <c r="L60" s="5">
        <f t="shared" si="0"/>
        <v>154</v>
      </c>
      <c r="M60" t="s">
        <v>15</v>
      </c>
      <c r="N60" t="s">
        <v>16</v>
      </c>
    </row>
    <row r="61" spans="1:14" x14ac:dyDescent="0.25">
      <c r="A61" t="s">
        <v>34</v>
      </c>
      <c r="B61" t="s">
        <v>11</v>
      </c>
      <c r="C61" t="s">
        <v>35</v>
      </c>
      <c r="D61" t="s">
        <v>30</v>
      </c>
      <c r="E61" t="s">
        <v>24</v>
      </c>
      <c r="F61" t="s">
        <v>24</v>
      </c>
      <c r="G61">
        <v>17</v>
      </c>
      <c r="H61">
        <v>81</v>
      </c>
      <c r="I61">
        <v>5</v>
      </c>
      <c r="J61">
        <v>0</v>
      </c>
      <c r="K61">
        <v>22</v>
      </c>
      <c r="L61" s="5">
        <f t="shared" si="0"/>
        <v>125</v>
      </c>
      <c r="M61" t="s">
        <v>15</v>
      </c>
      <c r="N61" t="s">
        <v>16</v>
      </c>
    </row>
    <row r="62" spans="1:14" x14ac:dyDescent="0.25">
      <c r="A62" t="s">
        <v>34</v>
      </c>
      <c r="B62" t="s">
        <v>11</v>
      </c>
      <c r="C62" t="s">
        <v>35</v>
      </c>
      <c r="D62" t="s">
        <v>30</v>
      </c>
      <c r="E62" t="s">
        <v>36</v>
      </c>
      <c r="F62" t="s">
        <v>28</v>
      </c>
      <c r="G62">
        <v>12</v>
      </c>
      <c r="H62">
        <v>218</v>
      </c>
      <c r="I62">
        <v>4</v>
      </c>
      <c r="J62">
        <v>1</v>
      </c>
      <c r="K62">
        <v>6</v>
      </c>
      <c r="L62" s="5">
        <f t="shared" si="0"/>
        <v>241</v>
      </c>
      <c r="M62" t="s">
        <v>15</v>
      </c>
      <c r="N62" t="s">
        <v>16</v>
      </c>
    </row>
    <row r="63" spans="1:14" x14ac:dyDescent="0.25">
      <c r="A63" t="s">
        <v>34</v>
      </c>
      <c r="B63" t="s">
        <v>11</v>
      </c>
      <c r="C63" t="s">
        <v>35</v>
      </c>
      <c r="D63" t="s">
        <v>30</v>
      </c>
      <c r="E63" t="s">
        <v>36</v>
      </c>
      <c r="F63" t="s">
        <v>28</v>
      </c>
      <c r="G63">
        <v>12</v>
      </c>
      <c r="H63">
        <v>218</v>
      </c>
      <c r="I63">
        <v>4</v>
      </c>
      <c r="J63">
        <v>1</v>
      </c>
      <c r="K63">
        <v>6</v>
      </c>
      <c r="L63" s="5">
        <f t="shared" si="0"/>
        <v>241</v>
      </c>
      <c r="M63" t="s">
        <v>15</v>
      </c>
      <c r="N63" t="s">
        <v>16</v>
      </c>
    </row>
    <row r="64" spans="1:14" x14ac:dyDescent="0.25">
      <c r="A64" t="s">
        <v>34</v>
      </c>
      <c r="B64" t="s">
        <v>11</v>
      </c>
      <c r="C64" t="s">
        <v>35</v>
      </c>
      <c r="D64" t="s">
        <v>30</v>
      </c>
      <c r="E64" t="s">
        <v>17</v>
      </c>
      <c r="F64" t="s">
        <v>17</v>
      </c>
      <c r="G64">
        <v>14</v>
      </c>
      <c r="H64">
        <v>106</v>
      </c>
      <c r="I64">
        <v>7</v>
      </c>
      <c r="J64">
        <v>0</v>
      </c>
      <c r="K64">
        <v>27</v>
      </c>
      <c r="L64" s="5">
        <f t="shared" si="0"/>
        <v>154</v>
      </c>
      <c r="M64" t="s">
        <v>15</v>
      </c>
      <c r="N64" t="s">
        <v>16</v>
      </c>
    </row>
    <row r="65" spans="1:14" x14ac:dyDescent="0.25">
      <c r="A65" t="s">
        <v>34</v>
      </c>
      <c r="B65" t="s">
        <v>11</v>
      </c>
      <c r="C65" t="s">
        <v>35</v>
      </c>
      <c r="D65" t="s">
        <v>30</v>
      </c>
      <c r="E65" t="s">
        <v>17</v>
      </c>
      <c r="F65" t="s">
        <v>17</v>
      </c>
      <c r="G65">
        <v>14</v>
      </c>
      <c r="H65">
        <v>106</v>
      </c>
      <c r="I65">
        <v>7</v>
      </c>
      <c r="J65">
        <v>0</v>
      </c>
      <c r="K65">
        <v>27</v>
      </c>
      <c r="L65" s="5">
        <f t="shared" si="0"/>
        <v>154</v>
      </c>
      <c r="M65" t="s">
        <v>15</v>
      </c>
      <c r="N65" t="s">
        <v>16</v>
      </c>
    </row>
    <row r="66" spans="1:14" x14ac:dyDescent="0.25">
      <c r="A66" t="s">
        <v>37</v>
      </c>
      <c r="B66" t="s">
        <v>11</v>
      </c>
      <c r="C66" t="s">
        <v>32</v>
      </c>
      <c r="D66" t="s">
        <v>38</v>
      </c>
      <c r="E66" t="s">
        <v>14</v>
      </c>
      <c r="F66" t="s">
        <v>14</v>
      </c>
      <c r="G66">
        <v>21</v>
      </c>
      <c r="H66">
        <v>77</v>
      </c>
      <c r="I66">
        <v>3</v>
      </c>
      <c r="J66">
        <v>0</v>
      </c>
      <c r="K66">
        <v>14</v>
      </c>
      <c r="L66" s="5">
        <f t="shared" si="0"/>
        <v>115</v>
      </c>
      <c r="M66" t="s">
        <v>15</v>
      </c>
      <c r="N66" t="s">
        <v>16</v>
      </c>
    </row>
    <row r="67" spans="1:14" x14ac:dyDescent="0.25">
      <c r="A67" t="s">
        <v>37</v>
      </c>
      <c r="B67" t="s">
        <v>11</v>
      </c>
      <c r="C67" t="s">
        <v>32</v>
      </c>
      <c r="D67" t="s">
        <v>38</v>
      </c>
      <c r="E67" t="s">
        <v>20</v>
      </c>
      <c r="F67" t="s">
        <v>20</v>
      </c>
      <c r="G67">
        <v>12</v>
      </c>
      <c r="H67">
        <v>60</v>
      </c>
      <c r="I67">
        <v>0</v>
      </c>
      <c r="J67">
        <v>11</v>
      </c>
      <c r="K67">
        <v>35</v>
      </c>
      <c r="L67" s="5">
        <f t="shared" si="0"/>
        <v>118</v>
      </c>
      <c r="M67" t="s">
        <v>15</v>
      </c>
      <c r="N67" t="s">
        <v>16</v>
      </c>
    </row>
    <row r="68" spans="1:14" x14ac:dyDescent="0.25">
      <c r="A68" t="s">
        <v>37</v>
      </c>
      <c r="B68" t="s">
        <v>11</v>
      </c>
      <c r="C68" t="s">
        <v>32</v>
      </c>
      <c r="D68" t="s">
        <v>38</v>
      </c>
      <c r="E68" t="s">
        <v>24</v>
      </c>
      <c r="F68" t="s">
        <v>24</v>
      </c>
      <c r="G68">
        <v>38</v>
      </c>
      <c r="H68">
        <v>224</v>
      </c>
      <c r="I68">
        <v>0</v>
      </c>
      <c r="J68">
        <v>1</v>
      </c>
      <c r="K68">
        <v>12</v>
      </c>
      <c r="L68" s="5">
        <f t="shared" ref="L68:L131" si="1">SUM(G68:K68)</f>
        <v>275</v>
      </c>
      <c r="M68" t="s">
        <v>15</v>
      </c>
      <c r="N68" t="s">
        <v>16</v>
      </c>
    </row>
    <row r="69" spans="1:14" x14ac:dyDescent="0.25">
      <c r="A69" t="s">
        <v>37</v>
      </c>
      <c r="B69" t="s">
        <v>11</v>
      </c>
      <c r="C69" t="s">
        <v>32</v>
      </c>
      <c r="D69" t="s">
        <v>38</v>
      </c>
      <c r="E69" t="s">
        <v>17</v>
      </c>
      <c r="F69" t="s">
        <v>17</v>
      </c>
      <c r="G69">
        <v>29</v>
      </c>
      <c r="H69">
        <v>87</v>
      </c>
      <c r="I69">
        <v>0</v>
      </c>
      <c r="J69">
        <v>2</v>
      </c>
      <c r="K69">
        <v>0</v>
      </c>
      <c r="L69" s="5">
        <f t="shared" si="1"/>
        <v>118</v>
      </c>
      <c r="M69" t="s">
        <v>15</v>
      </c>
      <c r="N69" t="s">
        <v>16</v>
      </c>
    </row>
    <row r="70" spans="1:14" x14ac:dyDescent="0.25">
      <c r="A70" t="s">
        <v>37</v>
      </c>
      <c r="B70" t="s">
        <v>11</v>
      </c>
      <c r="C70" t="s">
        <v>32</v>
      </c>
      <c r="D70" t="s">
        <v>38</v>
      </c>
      <c r="E70" t="s">
        <v>27</v>
      </c>
      <c r="F70" t="s">
        <v>28</v>
      </c>
      <c r="G70">
        <v>21</v>
      </c>
      <c r="H70">
        <v>219</v>
      </c>
      <c r="I70">
        <v>11</v>
      </c>
      <c r="J70">
        <v>1</v>
      </c>
      <c r="K70">
        <v>16</v>
      </c>
      <c r="L70" s="5">
        <f t="shared" si="1"/>
        <v>268</v>
      </c>
      <c r="M70" t="s">
        <v>15</v>
      </c>
      <c r="N70" t="s">
        <v>16</v>
      </c>
    </row>
    <row r="71" spans="1:14" x14ac:dyDescent="0.25">
      <c r="A71" t="s">
        <v>39</v>
      </c>
      <c r="B71" t="s">
        <v>11</v>
      </c>
      <c r="C71" t="s">
        <v>32</v>
      </c>
      <c r="D71" t="s">
        <v>38</v>
      </c>
      <c r="E71" t="s">
        <v>40</v>
      </c>
      <c r="F71" t="s">
        <v>20</v>
      </c>
      <c r="G71">
        <v>9</v>
      </c>
      <c r="H71">
        <v>31</v>
      </c>
      <c r="I71">
        <v>6</v>
      </c>
      <c r="J71">
        <v>2</v>
      </c>
      <c r="K71">
        <v>14</v>
      </c>
      <c r="L71" s="5">
        <f t="shared" si="1"/>
        <v>62</v>
      </c>
      <c r="M71" t="s">
        <v>15</v>
      </c>
      <c r="N71" t="s">
        <v>23</v>
      </c>
    </row>
    <row r="72" spans="1:14" x14ac:dyDescent="0.25">
      <c r="A72" t="s">
        <v>39</v>
      </c>
      <c r="B72" t="s">
        <v>11</v>
      </c>
      <c r="C72" t="s">
        <v>32</v>
      </c>
      <c r="D72" t="s">
        <v>38</v>
      </c>
      <c r="E72" t="s">
        <v>14</v>
      </c>
      <c r="F72" t="s">
        <v>14</v>
      </c>
      <c r="G72">
        <v>22</v>
      </c>
      <c r="H72">
        <v>92</v>
      </c>
      <c r="I72">
        <v>1</v>
      </c>
      <c r="J72">
        <v>0</v>
      </c>
      <c r="K72">
        <v>8</v>
      </c>
      <c r="L72" s="5">
        <f t="shared" si="1"/>
        <v>123</v>
      </c>
      <c r="M72" t="s">
        <v>15</v>
      </c>
      <c r="N72" t="s">
        <v>23</v>
      </c>
    </row>
    <row r="73" spans="1:14" x14ac:dyDescent="0.25">
      <c r="A73" t="s">
        <v>39</v>
      </c>
      <c r="B73" t="s">
        <v>11</v>
      </c>
      <c r="C73" t="s">
        <v>32</v>
      </c>
      <c r="D73" t="s">
        <v>38</v>
      </c>
      <c r="E73" t="s">
        <v>41</v>
      </c>
      <c r="F73" t="s">
        <v>41</v>
      </c>
      <c r="G73">
        <v>12</v>
      </c>
      <c r="H73">
        <v>65</v>
      </c>
      <c r="I73">
        <v>4</v>
      </c>
      <c r="J73">
        <v>4</v>
      </c>
      <c r="K73">
        <v>5</v>
      </c>
      <c r="L73" s="5">
        <f t="shared" si="1"/>
        <v>90</v>
      </c>
      <c r="M73" t="s">
        <v>15</v>
      </c>
      <c r="N73" t="s">
        <v>23</v>
      </c>
    </row>
    <row r="74" spans="1:14" x14ac:dyDescent="0.25">
      <c r="A74" t="s">
        <v>39</v>
      </c>
      <c r="B74" t="s">
        <v>11</v>
      </c>
      <c r="C74" t="s">
        <v>32</v>
      </c>
      <c r="D74" t="s">
        <v>38</v>
      </c>
      <c r="E74" t="s">
        <v>41</v>
      </c>
      <c r="F74" t="s">
        <v>41</v>
      </c>
      <c r="G74">
        <v>2</v>
      </c>
      <c r="H74">
        <v>0</v>
      </c>
      <c r="I74">
        <v>0</v>
      </c>
      <c r="J74">
        <v>0</v>
      </c>
      <c r="K74">
        <v>4</v>
      </c>
      <c r="L74" s="5">
        <f t="shared" si="1"/>
        <v>6</v>
      </c>
      <c r="M74" t="s">
        <v>25</v>
      </c>
      <c r="N74" t="s">
        <v>23</v>
      </c>
    </row>
    <row r="75" spans="1:14" x14ac:dyDescent="0.25">
      <c r="A75" t="s">
        <v>39</v>
      </c>
      <c r="B75" t="s">
        <v>11</v>
      </c>
      <c r="C75" t="s">
        <v>32</v>
      </c>
      <c r="D75" t="s">
        <v>38</v>
      </c>
      <c r="E75" t="s">
        <v>42</v>
      </c>
      <c r="F75" t="s">
        <v>43</v>
      </c>
      <c r="G75">
        <v>7</v>
      </c>
      <c r="H75">
        <v>47</v>
      </c>
      <c r="I75">
        <v>0</v>
      </c>
      <c r="J75">
        <v>1</v>
      </c>
      <c r="K75">
        <v>0</v>
      </c>
      <c r="L75" s="5">
        <f t="shared" si="1"/>
        <v>55</v>
      </c>
      <c r="M75" t="s">
        <v>15</v>
      </c>
      <c r="N75" t="s">
        <v>23</v>
      </c>
    </row>
    <row r="76" spans="1:14" x14ac:dyDescent="0.25">
      <c r="A76" t="s">
        <v>39</v>
      </c>
      <c r="B76" t="s">
        <v>11</v>
      </c>
      <c r="C76" t="s">
        <v>32</v>
      </c>
      <c r="D76" t="s">
        <v>38</v>
      </c>
      <c r="E76" t="s">
        <v>42</v>
      </c>
      <c r="F76" t="s">
        <v>43</v>
      </c>
      <c r="G76">
        <v>1</v>
      </c>
      <c r="H76">
        <v>0</v>
      </c>
      <c r="I76">
        <v>0</v>
      </c>
      <c r="J76">
        <v>0</v>
      </c>
      <c r="K76">
        <v>0</v>
      </c>
      <c r="L76" s="5">
        <f t="shared" si="1"/>
        <v>1</v>
      </c>
      <c r="M76" t="s">
        <v>25</v>
      </c>
      <c r="N76" t="s">
        <v>23</v>
      </c>
    </row>
    <row r="77" spans="1:14" x14ac:dyDescent="0.25">
      <c r="A77" t="s">
        <v>39</v>
      </c>
      <c r="B77" t="s">
        <v>11</v>
      </c>
      <c r="C77" t="s">
        <v>32</v>
      </c>
      <c r="D77" t="s">
        <v>38</v>
      </c>
      <c r="E77" t="s">
        <v>42</v>
      </c>
      <c r="F77" t="s">
        <v>43</v>
      </c>
      <c r="G77">
        <v>7</v>
      </c>
      <c r="H77">
        <v>47</v>
      </c>
      <c r="I77">
        <v>0</v>
      </c>
      <c r="J77">
        <v>1</v>
      </c>
      <c r="K77">
        <v>0</v>
      </c>
      <c r="L77" s="5">
        <f t="shared" si="1"/>
        <v>55</v>
      </c>
      <c r="M77" t="s">
        <v>15</v>
      </c>
      <c r="N77" t="s">
        <v>23</v>
      </c>
    </row>
    <row r="78" spans="1:14" x14ac:dyDescent="0.25">
      <c r="A78" t="s">
        <v>39</v>
      </c>
      <c r="B78" t="s">
        <v>11</v>
      </c>
      <c r="C78" t="s">
        <v>32</v>
      </c>
      <c r="D78" t="s">
        <v>38</v>
      </c>
      <c r="E78" t="s">
        <v>42</v>
      </c>
      <c r="F78" t="s">
        <v>43</v>
      </c>
      <c r="G78">
        <v>1</v>
      </c>
      <c r="H78">
        <v>0</v>
      </c>
      <c r="I78">
        <v>0</v>
      </c>
      <c r="J78">
        <v>0</v>
      </c>
      <c r="K78">
        <v>0</v>
      </c>
      <c r="L78" s="5">
        <f t="shared" si="1"/>
        <v>1</v>
      </c>
      <c r="M78" t="s">
        <v>25</v>
      </c>
      <c r="N78" t="s">
        <v>23</v>
      </c>
    </row>
    <row r="79" spans="1:14" x14ac:dyDescent="0.25">
      <c r="A79" t="s">
        <v>39</v>
      </c>
      <c r="B79" t="s">
        <v>11</v>
      </c>
      <c r="C79" t="s">
        <v>32</v>
      </c>
      <c r="D79" t="s">
        <v>38</v>
      </c>
      <c r="E79" t="s">
        <v>42</v>
      </c>
      <c r="F79" t="s">
        <v>43</v>
      </c>
      <c r="G79">
        <v>7</v>
      </c>
      <c r="H79">
        <v>47</v>
      </c>
      <c r="I79">
        <v>0</v>
      </c>
      <c r="J79">
        <v>1</v>
      </c>
      <c r="K79">
        <v>0</v>
      </c>
      <c r="L79" s="5">
        <f t="shared" si="1"/>
        <v>55</v>
      </c>
      <c r="M79" t="s">
        <v>15</v>
      </c>
      <c r="N79" t="s">
        <v>23</v>
      </c>
    </row>
    <row r="80" spans="1:14" x14ac:dyDescent="0.25">
      <c r="A80" t="s">
        <v>39</v>
      </c>
      <c r="B80" t="s">
        <v>11</v>
      </c>
      <c r="C80" t="s">
        <v>32</v>
      </c>
      <c r="D80" t="s">
        <v>38</v>
      </c>
      <c r="E80" t="s">
        <v>42</v>
      </c>
      <c r="F80" t="s">
        <v>43</v>
      </c>
      <c r="G80">
        <v>1</v>
      </c>
      <c r="H80">
        <v>0</v>
      </c>
      <c r="I80">
        <v>0</v>
      </c>
      <c r="J80">
        <v>0</v>
      </c>
      <c r="K80">
        <v>0</v>
      </c>
      <c r="L80" s="5">
        <f t="shared" si="1"/>
        <v>1</v>
      </c>
      <c r="M80" t="s">
        <v>25</v>
      </c>
      <c r="N80" t="s">
        <v>23</v>
      </c>
    </row>
    <row r="81" spans="1:14" x14ac:dyDescent="0.25">
      <c r="A81" t="s">
        <v>39</v>
      </c>
      <c r="B81" t="s">
        <v>11</v>
      </c>
      <c r="C81" t="s">
        <v>32</v>
      </c>
      <c r="D81" t="s">
        <v>38</v>
      </c>
      <c r="E81" t="s">
        <v>42</v>
      </c>
      <c r="F81" t="s">
        <v>43</v>
      </c>
      <c r="G81">
        <v>7</v>
      </c>
      <c r="H81">
        <v>47</v>
      </c>
      <c r="I81">
        <v>0</v>
      </c>
      <c r="J81">
        <v>1</v>
      </c>
      <c r="K81">
        <v>0</v>
      </c>
      <c r="L81" s="5">
        <f t="shared" si="1"/>
        <v>55</v>
      </c>
      <c r="M81" t="s">
        <v>15</v>
      </c>
      <c r="N81" t="s">
        <v>23</v>
      </c>
    </row>
    <row r="82" spans="1:14" x14ac:dyDescent="0.25">
      <c r="A82" t="s">
        <v>39</v>
      </c>
      <c r="B82" t="s">
        <v>11</v>
      </c>
      <c r="C82" t="s">
        <v>32</v>
      </c>
      <c r="D82" t="s">
        <v>38</v>
      </c>
      <c r="E82" t="s">
        <v>42</v>
      </c>
      <c r="F82" t="s">
        <v>43</v>
      </c>
      <c r="G82">
        <v>1</v>
      </c>
      <c r="H82">
        <v>0</v>
      </c>
      <c r="I82">
        <v>0</v>
      </c>
      <c r="J82">
        <v>0</v>
      </c>
      <c r="K82">
        <v>0</v>
      </c>
      <c r="L82" s="5">
        <f t="shared" si="1"/>
        <v>1</v>
      </c>
      <c r="M82" t="s">
        <v>25</v>
      </c>
      <c r="N82" t="s">
        <v>23</v>
      </c>
    </row>
    <row r="83" spans="1:14" x14ac:dyDescent="0.25">
      <c r="A83" t="s">
        <v>39</v>
      </c>
      <c r="B83" t="s">
        <v>11</v>
      </c>
      <c r="C83" t="s">
        <v>32</v>
      </c>
      <c r="D83" t="s">
        <v>38</v>
      </c>
      <c r="E83" t="s">
        <v>42</v>
      </c>
      <c r="F83" t="s">
        <v>43</v>
      </c>
      <c r="G83">
        <v>7</v>
      </c>
      <c r="H83">
        <v>47</v>
      </c>
      <c r="I83">
        <v>0</v>
      </c>
      <c r="J83">
        <v>1</v>
      </c>
      <c r="K83">
        <v>0</v>
      </c>
      <c r="L83" s="5">
        <f t="shared" si="1"/>
        <v>55</v>
      </c>
      <c r="M83" t="s">
        <v>15</v>
      </c>
      <c r="N83" t="s">
        <v>23</v>
      </c>
    </row>
    <row r="84" spans="1:14" x14ac:dyDescent="0.25">
      <c r="A84" t="s">
        <v>39</v>
      </c>
      <c r="B84" t="s">
        <v>11</v>
      </c>
      <c r="C84" t="s">
        <v>32</v>
      </c>
      <c r="D84" t="s">
        <v>38</v>
      </c>
      <c r="E84" t="s">
        <v>42</v>
      </c>
      <c r="F84" t="s">
        <v>43</v>
      </c>
      <c r="G84">
        <v>1</v>
      </c>
      <c r="H84">
        <v>0</v>
      </c>
      <c r="I84">
        <v>0</v>
      </c>
      <c r="J84">
        <v>0</v>
      </c>
      <c r="K84">
        <v>0</v>
      </c>
      <c r="L84" s="5">
        <f t="shared" si="1"/>
        <v>1</v>
      </c>
      <c r="M84" t="s">
        <v>25</v>
      </c>
      <c r="N84" t="s">
        <v>23</v>
      </c>
    </row>
    <row r="85" spans="1:14" x14ac:dyDescent="0.25">
      <c r="A85" t="s">
        <v>39</v>
      </c>
      <c r="B85" t="s">
        <v>11</v>
      </c>
      <c r="C85" t="s">
        <v>32</v>
      </c>
      <c r="D85" t="s">
        <v>38</v>
      </c>
      <c r="E85" t="s">
        <v>42</v>
      </c>
      <c r="F85" t="s">
        <v>43</v>
      </c>
      <c r="G85">
        <v>7</v>
      </c>
      <c r="H85">
        <v>47</v>
      </c>
      <c r="I85">
        <v>0</v>
      </c>
      <c r="J85">
        <v>1</v>
      </c>
      <c r="K85">
        <v>0</v>
      </c>
      <c r="L85" s="5">
        <f t="shared" si="1"/>
        <v>55</v>
      </c>
      <c r="M85" t="s">
        <v>15</v>
      </c>
      <c r="N85" t="s">
        <v>23</v>
      </c>
    </row>
    <row r="86" spans="1:14" x14ac:dyDescent="0.25">
      <c r="A86" t="s">
        <v>39</v>
      </c>
      <c r="B86" t="s">
        <v>11</v>
      </c>
      <c r="C86" t="s">
        <v>32</v>
      </c>
      <c r="D86" t="s">
        <v>38</v>
      </c>
      <c r="E86" t="s">
        <v>42</v>
      </c>
      <c r="F86" t="s">
        <v>43</v>
      </c>
      <c r="G86">
        <v>1</v>
      </c>
      <c r="H86">
        <v>0</v>
      </c>
      <c r="I86">
        <v>0</v>
      </c>
      <c r="J86">
        <v>0</v>
      </c>
      <c r="K86">
        <v>0</v>
      </c>
      <c r="L86" s="5">
        <f t="shared" si="1"/>
        <v>1</v>
      </c>
      <c r="M86" t="s">
        <v>25</v>
      </c>
      <c r="N86" t="s">
        <v>23</v>
      </c>
    </row>
    <row r="87" spans="1:14" x14ac:dyDescent="0.25">
      <c r="A87" t="s">
        <v>39</v>
      </c>
      <c r="B87" t="s">
        <v>11</v>
      </c>
      <c r="C87" t="s">
        <v>32</v>
      </c>
      <c r="D87" t="s">
        <v>38</v>
      </c>
      <c r="E87" t="s">
        <v>20</v>
      </c>
      <c r="F87" t="s">
        <v>20</v>
      </c>
      <c r="G87">
        <v>12</v>
      </c>
      <c r="H87">
        <v>101</v>
      </c>
      <c r="I87">
        <v>6</v>
      </c>
      <c r="J87">
        <v>5</v>
      </c>
      <c r="K87">
        <v>15</v>
      </c>
      <c r="L87" s="5">
        <f t="shared" si="1"/>
        <v>139</v>
      </c>
      <c r="M87" t="s">
        <v>15</v>
      </c>
      <c r="N87" t="s">
        <v>23</v>
      </c>
    </row>
    <row r="88" spans="1:14" x14ac:dyDescent="0.25">
      <c r="A88" t="s">
        <v>39</v>
      </c>
      <c r="B88" t="s">
        <v>11</v>
      </c>
      <c r="C88" t="s">
        <v>32</v>
      </c>
      <c r="D88" t="s">
        <v>38</v>
      </c>
      <c r="E88" t="s">
        <v>14</v>
      </c>
      <c r="F88" t="s">
        <v>14</v>
      </c>
      <c r="G88">
        <v>22</v>
      </c>
      <c r="H88">
        <v>92</v>
      </c>
      <c r="I88">
        <v>1</v>
      </c>
      <c r="J88">
        <v>0</v>
      </c>
      <c r="K88">
        <v>8</v>
      </c>
      <c r="L88" s="5">
        <f t="shared" si="1"/>
        <v>123</v>
      </c>
      <c r="M88" t="s">
        <v>15</v>
      </c>
      <c r="N88" t="s">
        <v>23</v>
      </c>
    </row>
    <row r="89" spans="1:14" x14ac:dyDescent="0.25">
      <c r="A89" t="s">
        <v>39</v>
      </c>
      <c r="B89" t="s">
        <v>11</v>
      </c>
      <c r="C89" t="s">
        <v>32</v>
      </c>
      <c r="D89" t="s">
        <v>38</v>
      </c>
      <c r="E89" t="s">
        <v>20</v>
      </c>
      <c r="F89" t="s">
        <v>20</v>
      </c>
      <c r="G89">
        <v>6</v>
      </c>
      <c r="H89">
        <v>121</v>
      </c>
      <c r="I89">
        <v>6</v>
      </c>
      <c r="J89">
        <v>5</v>
      </c>
      <c r="K89">
        <v>54</v>
      </c>
      <c r="L89" s="5">
        <f t="shared" si="1"/>
        <v>192</v>
      </c>
      <c r="M89" t="s">
        <v>15</v>
      </c>
      <c r="N89" t="s">
        <v>23</v>
      </c>
    </row>
    <row r="90" spans="1:14" x14ac:dyDescent="0.25">
      <c r="A90" t="s">
        <v>39</v>
      </c>
      <c r="B90" t="s">
        <v>11</v>
      </c>
      <c r="C90" t="s">
        <v>32</v>
      </c>
      <c r="D90" t="s">
        <v>38</v>
      </c>
      <c r="E90" t="s">
        <v>24</v>
      </c>
      <c r="F90" t="s">
        <v>24</v>
      </c>
      <c r="G90">
        <v>6</v>
      </c>
      <c r="H90">
        <v>54</v>
      </c>
      <c r="I90">
        <v>10</v>
      </c>
      <c r="J90">
        <v>0</v>
      </c>
      <c r="K90">
        <v>6</v>
      </c>
      <c r="L90" s="5">
        <f t="shared" si="1"/>
        <v>76</v>
      </c>
      <c r="M90" t="s">
        <v>15</v>
      </c>
      <c r="N90" t="s">
        <v>23</v>
      </c>
    </row>
    <row r="91" spans="1:14" x14ac:dyDescent="0.25">
      <c r="A91" t="s">
        <v>39</v>
      </c>
      <c r="B91" t="s">
        <v>11</v>
      </c>
      <c r="C91" t="s">
        <v>32</v>
      </c>
      <c r="D91" t="s">
        <v>38</v>
      </c>
      <c r="E91" t="s">
        <v>24</v>
      </c>
      <c r="F91" t="s">
        <v>24</v>
      </c>
      <c r="G91">
        <v>6</v>
      </c>
      <c r="H91">
        <v>54</v>
      </c>
      <c r="I91">
        <v>10</v>
      </c>
      <c r="J91">
        <v>0</v>
      </c>
      <c r="K91">
        <v>6</v>
      </c>
      <c r="L91" s="5">
        <f t="shared" si="1"/>
        <v>76</v>
      </c>
      <c r="M91" t="s">
        <v>15</v>
      </c>
      <c r="N91" t="s">
        <v>23</v>
      </c>
    </row>
    <row r="92" spans="1:14" x14ac:dyDescent="0.25">
      <c r="A92" t="s">
        <v>39</v>
      </c>
      <c r="B92" t="s">
        <v>11</v>
      </c>
      <c r="C92" t="s">
        <v>32</v>
      </c>
      <c r="D92" t="s">
        <v>38</v>
      </c>
      <c r="E92" t="s">
        <v>24</v>
      </c>
      <c r="F92" t="s">
        <v>24</v>
      </c>
      <c r="G92">
        <v>16</v>
      </c>
      <c r="H92">
        <v>109</v>
      </c>
      <c r="I92">
        <v>0</v>
      </c>
      <c r="J92">
        <v>0</v>
      </c>
      <c r="K92">
        <v>10</v>
      </c>
      <c r="L92" s="5">
        <f t="shared" si="1"/>
        <v>135</v>
      </c>
      <c r="M92" t="s">
        <v>15</v>
      </c>
      <c r="N92" t="s">
        <v>23</v>
      </c>
    </row>
    <row r="93" spans="1:14" x14ac:dyDescent="0.25">
      <c r="A93" t="s">
        <v>39</v>
      </c>
      <c r="B93" t="s">
        <v>11</v>
      </c>
      <c r="C93" t="s">
        <v>32</v>
      </c>
      <c r="D93" t="s">
        <v>38</v>
      </c>
      <c r="E93" t="s">
        <v>17</v>
      </c>
      <c r="F93" t="s">
        <v>17</v>
      </c>
      <c r="G93">
        <v>3</v>
      </c>
      <c r="H93">
        <v>61</v>
      </c>
      <c r="I93">
        <v>6</v>
      </c>
      <c r="J93">
        <v>1</v>
      </c>
      <c r="K93">
        <v>1</v>
      </c>
      <c r="L93" s="5">
        <f t="shared" si="1"/>
        <v>72</v>
      </c>
      <c r="M93" t="s">
        <v>15</v>
      </c>
      <c r="N93" t="s">
        <v>23</v>
      </c>
    </row>
    <row r="94" spans="1:14" x14ac:dyDescent="0.25">
      <c r="A94" t="s">
        <v>39</v>
      </c>
      <c r="B94" t="s">
        <v>11</v>
      </c>
      <c r="C94" t="s">
        <v>32</v>
      </c>
      <c r="D94" t="s">
        <v>38</v>
      </c>
      <c r="E94" t="s">
        <v>17</v>
      </c>
      <c r="F94" t="s">
        <v>17</v>
      </c>
      <c r="G94">
        <v>3</v>
      </c>
      <c r="H94">
        <v>39</v>
      </c>
      <c r="I94">
        <v>0</v>
      </c>
      <c r="J94">
        <v>0</v>
      </c>
      <c r="K94">
        <v>2</v>
      </c>
      <c r="L94" s="5">
        <f t="shared" si="1"/>
        <v>44</v>
      </c>
      <c r="M94" t="s">
        <v>25</v>
      </c>
      <c r="N94" t="s">
        <v>23</v>
      </c>
    </row>
    <row r="95" spans="1:14" x14ac:dyDescent="0.25">
      <c r="A95" t="s">
        <v>39</v>
      </c>
      <c r="B95" t="s">
        <v>11</v>
      </c>
      <c r="C95" t="s">
        <v>32</v>
      </c>
      <c r="D95" t="s">
        <v>38</v>
      </c>
      <c r="E95" t="s">
        <v>17</v>
      </c>
      <c r="F95" t="s">
        <v>17</v>
      </c>
      <c r="G95">
        <v>3</v>
      </c>
      <c r="H95">
        <v>61</v>
      </c>
      <c r="I95">
        <v>6</v>
      </c>
      <c r="J95">
        <v>1</v>
      </c>
      <c r="K95">
        <v>1</v>
      </c>
      <c r="L95" s="5">
        <f t="shared" si="1"/>
        <v>72</v>
      </c>
      <c r="M95" t="s">
        <v>15</v>
      </c>
      <c r="N95" t="s">
        <v>23</v>
      </c>
    </row>
    <row r="96" spans="1:14" x14ac:dyDescent="0.25">
      <c r="A96" t="s">
        <v>39</v>
      </c>
      <c r="B96" t="s">
        <v>11</v>
      </c>
      <c r="C96" t="s">
        <v>32</v>
      </c>
      <c r="D96" t="s">
        <v>38</v>
      </c>
      <c r="E96" t="s">
        <v>17</v>
      </c>
      <c r="F96" t="s">
        <v>17</v>
      </c>
      <c r="G96">
        <v>3</v>
      </c>
      <c r="H96">
        <v>39</v>
      </c>
      <c r="I96">
        <v>0</v>
      </c>
      <c r="J96">
        <v>0</v>
      </c>
      <c r="K96">
        <v>2</v>
      </c>
      <c r="L96" s="5">
        <f t="shared" si="1"/>
        <v>44</v>
      </c>
      <c r="M96" t="s">
        <v>25</v>
      </c>
      <c r="N96" t="s">
        <v>23</v>
      </c>
    </row>
    <row r="97" spans="1:14" x14ac:dyDescent="0.25">
      <c r="A97" t="s">
        <v>39</v>
      </c>
      <c r="B97" t="s">
        <v>11</v>
      </c>
      <c r="C97" t="s">
        <v>32</v>
      </c>
      <c r="D97" t="s">
        <v>38</v>
      </c>
      <c r="E97" t="s">
        <v>41</v>
      </c>
      <c r="F97" t="s">
        <v>41</v>
      </c>
      <c r="G97">
        <v>12</v>
      </c>
      <c r="H97">
        <v>65</v>
      </c>
      <c r="I97">
        <v>4</v>
      </c>
      <c r="J97">
        <v>4</v>
      </c>
      <c r="K97">
        <v>5</v>
      </c>
      <c r="L97" s="5">
        <f t="shared" si="1"/>
        <v>90</v>
      </c>
      <c r="M97" t="s">
        <v>15</v>
      </c>
      <c r="N97" t="s">
        <v>23</v>
      </c>
    </row>
    <row r="98" spans="1:14" x14ac:dyDescent="0.25">
      <c r="A98" t="s">
        <v>39</v>
      </c>
      <c r="B98" t="s">
        <v>11</v>
      </c>
      <c r="C98" t="s">
        <v>32</v>
      </c>
      <c r="D98" t="s">
        <v>38</v>
      </c>
      <c r="E98" t="s">
        <v>41</v>
      </c>
      <c r="F98" t="s">
        <v>41</v>
      </c>
      <c r="G98">
        <v>2</v>
      </c>
      <c r="H98">
        <v>0</v>
      </c>
      <c r="I98">
        <v>0</v>
      </c>
      <c r="J98">
        <v>0</v>
      </c>
      <c r="K98">
        <v>4</v>
      </c>
      <c r="L98" s="5">
        <f t="shared" si="1"/>
        <v>6</v>
      </c>
      <c r="M98" t="s">
        <v>25</v>
      </c>
      <c r="N98" t="s">
        <v>23</v>
      </c>
    </row>
    <row r="99" spans="1:14" x14ac:dyDescent="0.25">
      <c r="A99" t="s">
        <v>44</v>
      </c>
      <c r="B99" t="s">
        <v>45</v>
      </c>
      <c r="C99" t="s">
        <v>32</v>
      </c>
      <c r="D99" t="s">
        <v>46</v>
      </c>
      <c r="E99" t="s">
        <v>14</v>
      </c>
      <c r="F99" t="s">
        <v>14</v>
      </c>
      <c r="G99">
        <v>26</v>
      </c>
      <c r="H99">
        <v>84</v>
      </c>
      <c r="I99">
        <v>1</v>
      </c>
      <c r="J99">
        <v>2</v>
      </c>
      <c r="K99">
        <v>14</v>
      </c>
      <c r="L99" s="5">
        <f t="shared" si="1"/>
        <v>127</v>
      </c>
      <c r="M99" t="s">
        <v>15</v>
      </c>
      <c r="N99" t="s">
        <v>16</v>
      </c>
    </row>
    <row r="100" spans="1:14" x14ac:dyDescent="0.25">
      <c r="A100" t="s">
        <v>44</v>
      </c>
      <c r="B100" t="s">
        <v>45</v>
      </c>
      <c r="C100" t="s">
        <v>32</v>
      </c>
      <c r="D100" t="s">
        <v>46</v>
      </c>
      <c r="E100" t="s">
        <v>14</v>
      </c>
      <c r="F100" t="s">
        <v>14</v>
      </c>
      <c r="G100">
        <v>26</v>
      </c>
      <c r="H100">
        <v>79</v>
      </c>
      <c r="I100">
        <v>1</v>
      </c>
      <c r="J100">
        <v>2</v>
      </c>
      <c r="K100">
        <v>11</v>
      </c>
      <c r="L100" s="5">
        <f t="shared" si="1"/>
        <v>119</v>
      </c>
      <c r="M100" t="s">
        <v>15</v>
      </c>
      <c r="N100" t="s">
        <v>16</v>
      </c>
    </row>
    <row r="101" spans="1:14" x14ac:dyDescent="0.25">
      <c r="A101" t="s">
        <v>44</v>
      </c>
      <c r="B101" t="s">
        <v>45</v>
      </c>
      <c r="C101" t="s">
        <v>32</v>
      </c>
      <c r="D101" t="s">
        <v>46</v>
      </c>
      <c r="E101" t="s">
        <v>14</v>
      </c>
      <c r="F101" t="s">
        <v>14</v>
      </c>
      <c r="G101">
        <v>24</v>
      </c>
      <c r="H101">
        <v>68</v>
      </c>
      <c r="I101">
        <v>1</v>
      </c>
      <c r="J101">
        <v>2</v>
      </c>
      <c r="K101">
        <v>12</v>
      </c>
      <c r="L101" s="5">
        <f t="shared" si="1"/>
        <v>107</v>
      </c>
      <c r="M101" t="s">
        <v>15</v>
      </c>
      <c r="N101" t="s">
        <v>16</v>
      </c>
    </row>
    <row r="102" spans="1:14" x14ac:dyDescent="0.25">
      <c r="A102" t="s">
        <v>44</v>
      </c>
      <c r="B102" t="s">
        <v>45</v>
      </c>
      <c r="C102" t="s">
        <v>32</v>
      </c>
      <c r="D102" t="s">
        <v>46</v>
      </c>
      <c r="E102" t="s">
        <v>17</v>
      </c>
      <c r="F102" t="s">
        <v>17</v>
      </c>
      <c r="G102">
        <v>57</v>
      </c>
      <c r="H102">
        <v>78</v>
      </c>
      <c r="I102">
        <v>0</v>
      </c>
      <c r="J102">
        <v>6</v>
      </c>
      <c r="K102">
        <v>56</v>
      </c>
      <c r="L102" s="5">
        <f t="shared" si="1"/>
        <v>197</v>
      </c>
      <c r="M102" t="s">
        <v>15</v>
      </c>
      <c r="N102" t="s">
        <v>16</v>
      </c>
    </row>
    <row r="103" spans="1:14" x14ac:dyDescent="0.25">
      <c r="A103" t="s">
        <v>44</v>
      </c>
      <c r="B103" t="s">
        <v>45</v>
      </c>
      <c r="C103" t="s">
        <v>32</v>
      </c>
      <c r="D103" t="s">
        <v>46</v>
      </c>
      <c r="E103" t="s">
        <v>17</v>
      </c>
      <c r="F103" t="s">
        <v>17</v>
      </c>
      <c r="G103">
        <v>32</v>
      </c>
      <c r="H103">
        <v>78</v>
      </c>
      <c r="I103">
        <v>1</v>
      </c>
      <c r="J103">
        <v>1</v>
      </c>
      <c r="K103">
        <v>29</v>
      </c>
      <c r="L103" s="5">
        <f t="shared" si="1"/>
        <v>141</v>
      </c>
      <c r="M103" t="s">
        <v>25</v>
      </c>
      <c r="N103" t="s">
        <v>16</v>
      </c>
    </row>
    <row r="104" spans="1:14" x14ac:dyDescent="0.25">
      <c r="A104" t="s">
        <v>44</v>
      </c>
      <c r="B104" t="s">
        <v>45</v>
      </c>
      <c r="C104" t="s">
        <v>32</v>
      </c>
      <c r="D104" t="s">
        <v>46</v>
      </c>
      <c r="E104" t="s">
        <v>17</v>
      </c>
      <c r="F104" t="s">
        <v>17</v>
      </c>
      <c r="G104">
        <v>57</v>
      </c>
      <c r="H104">
        <v>78</v>
      </c>
      <c r="I104">
        <v>0</v>
      </c>
      <c r="J104">
        <v>6</v>
      </c>
      <c r="K104">
        <v>56</v>
      </c>
      <c r="L104" s="5">
        <f t="shared" si="1"/>
        <v>197</v>
      </c>
      <c r="M104" t="s">
        <v>15</v>
      </c>
      <c r="N104" t="s">
        <v>16</v>
      </c>
    </row>
    <row r="105" spans="1:14" x14ac:dyDescent="0.25">
      <c r="A105" t="s">
        <v>44</v>
      </c>
      <c r="B105" t="s">
        <v>45</v>
      </c>
      <c r="C105" t="s">
        <v>32</v>
      </c>
      <c r="D105" t="s">
        <v>46</v>
      </c>
      <c r="E105" t="s">
        <v>17</v>
      </c>
      <c r="F105" t="s">
        <v>17</v>
      </c>
      <c r="G105">
        <v>32</v>
      </c>
      <c r="H105">
        <v>78</v>
      </c>
      <c r="I105">
        <v>1</v>
      </c>
      <c r="J105">
        <v>1</v>
      </c>
      <c r="K105">
        <v>29</v>
      </c>
      <c r="L105" s="5">
        <f t="shared" si="1"/>
        <v>141</v>
      </c>
      <c r="M105" t="s">
        <v>25</v>
      </c>
      <c r="N105" t="s">
        <v>16</v>
      </c>
    </row>
    <row r="106" spans="1:14" x14ac:dyDescent="0.25">
      <c r="A106" t="s">
        <v>44</v>
      </c>
      <c r="B106" t="s">
        <v>45</v>
      </c>
      <c r="C106" t="s">
        <v>32</v>
      </c>
      <c r="D106" t="s">
        <v>46</v>
      </c>
      <c r="E106" t="s">
        <v>17</v>
      </c>
      <c r="F106" t="s">
        <v>17</v>
      </c>
      <c r="G106">
        <v>57</v>
      </c>
      <c r="H106">
        <v>78</v>
      </c>
      <c r="I106">
        <v>0</v>
      </c>
      <c r="J106">
        <v>6</v>
      </c>
      <c r="K106">
        <v>56</v>
      </c>
      <c r="L106" s="5">
        <f t="shared" si="1"/>
        <v>197</v>
      </c>
      <c r="M106" t="s">
        <v>15</v>
      </c>
      <c r="N106" t="s">
        <v>16</v>
      </c>
    </row>
    <row r="107" spans="1:14" x14ac:dyDescent="0.25">
      <c r="A107" t="s">
        <v>44</v>
      </c>
      <c r="B107" t="s">
        <v>45</v>
      </c>
      <c r="C107" t="s">
        <v>32</v>
      </c>
      <c r="D107" t="s">
        <v>46</v>
      </c>
      <c r="E107" t="s">
        <v>17</v>
      </c>
      <c r="F107" t="s">
        <v>17</v>
      </c>
      <c r="G107">
        <v>32</v>
      </c>
      <c r="H107">
        <v>78</v>
      </c>
      <c r="I107">
        <v>1</v>
      </c>
      <c r="J107">
        <v>1</v>
      </c>
      <c r="K107">
        <v>29</v>
      </c>
      <c r="L107" s="5">
        <f t="shared" si="1"/>
        <v>141</v>
      </c>
      <c r="M107" t="s">
        <v>25</v>
      </c>
      <c r="N107" t="s">
        <v>16</v>
      </c>
    </row>
    <row r="108" spans="1:14" x14ac:dyDescent="0.25">
      <c r="A108" t="s">
        <v>44</v>
      </c>
      <c r="B108" t="s">
        <v>45</v>
      </c>
      <c r="C108" t="s">
        <v>32</v>
      </c>
      <c r="D108" t="s">
        <v>46</v>
      </c>
      <c r="E108" t="s">
        <v>17</v>
      </c>
      <c r="F108" t="s">
        <v>17</v>
      </c>
      <c r="G108">
        <v>29</v>
      </c>
      <c r="H108">
        <v>260</v>
      </c>
      <c r="I108">
        <v>0</v>
      </c>
      <c r="J108">
        <v>2</v>
      </c>
      <c r="K108">
        <v>2</v>
      </c>
      <c r="L108" s="5">
        <f t="shared" si="1"/>
        <v>293</v>
      </c>
      <c r="M108" t="s">
        <v>15</v>
      </c>
      <c r="N108" t="s">
        <v>16</v>
      </c>
    </row>
    <row r="109" spans="1:14" x14ac:dyDescent="0.25">
      <c r="A109" t="s">
        <v>44</v>
      </c>
      <c r="B109" t="s">
        <v>45</v>
      </c>
      <c r="C109" t="s">
        <v>32</v>
      </c>
      <c r="D109" t="s">
        <v>46</v>
      </c>
      <c r="E109" t="s">
        <v>24</v>
      </c>
      <c r="F109" t="s">
        <v>24</v>
      </c>
      <c r="G109">
        <v>10</v>
      </c>
      <c r="H109">
        <v>17</v>
      </c>
      <c r="I109">
        <v>0</v>
      </c>
      <c r="J109">
        <v>0</v>
      </c>
      <c r="K109">
        <v>14</v>
      </c>
      <c r="L109" s="5">
        <f t="shared" si="1"/>
        <v>41</v>
      </c>
      <c r="M109" t="s">
        <v>15</v>
      </c>
      <c r="N109" t="s">
        <v>16</v>
      </c>
    </row>
    <row r="110" spans="1:14" x14ac:dyDescent="0.25">
      <c r="A110" t="s">
        <v>47</v>
      </c>
      <c r="B110" t="s">
        <v>45</v>
      </c>
      <c r="C110" t="s">
        <v>22</v>
      </c>
      <c r="D110" t="s">
        <v>46</v>
      </c>
      <c r="E110" t="s">
        <v>27</v>
      </c>
      <c r="F110" t="s">
        <v>28</v>
      </c>
      <c r="G110">
        <v>17</v>
      </c>
      <c r="H110">
        <v>276</v>
      </c>
      <c r="I110">
        <v>6</v>
      </c>
      <c r="J110">
        <v>1</v>
      </c>
      <c r="K110">
        <v>0</v>
      </c>
      <c r="L110" s="5">
        <f t="shared" si="1"/>
        <v>300</v>
      </c>
      <c r="M110" t="s">
        <v>25</v>
      </c>
      <c r="N110" t="s">
        <v>16</v>
      </c>
    </row>
    <row r="111" spans="1:14" x14ac:dyDescent="0.25">
      <c r="A111" t="s">
        <v>47</v>
      </c>
      <c r="B111" t="s">
        <v>45</v>
      </c>
      <c r="C111" t="s">
        <v>22</v>
      </c>
      <c r="D111" t="s">
        <v>46</v>
      </c>
      <c r="E111" t="s">
        <v>14</v>
      </c>
      <c r="F111" t="s">
        <v>14</v>
      </c>
      <c r="G111">
        <v>25</v>
      </c>
      <c r="H111">
        <v>89</v>
      </c>
      <c r="I111">
        <v>8</v>
      </c>
      <c r="J111">
        <v>1</v>
      </c>
      <c r="K111">
        <v>32</v>
      </c>
      <c r="L111" s="5">
        <f t="shared" si="1"/>
        <v>155</v>
      </c>
      <c r="M111" t="s">
        <v>15</v>
      </c>
      <c r="N111" t="s">
        <v>16</v>
      </c>
    </row>
    <row r="112" spans="1:14" x14ac:dyDescent="0.25">
      <c r="A112" t="s">
        <v>47</v>
      </c>
      <c r="B112" t="s">
        <v>45</v>
      </c>
      <c r="C112" t="s">
        <v>22</v>
      </c>
      <c r="D112" t="s">
        <v>46</v>
      </c>
      <c r="E112" t="s">
        <v>17</v>
      </c>
      <c r="F112" t="s">
        <v>17</v>
      </c>
      <c r="G112">
        <v>54</v>
      </c>
      <c r="H112">
        <v>174</v>
      </c>
      <c r="I112">
        <v>1</v>
      </c>
      <c r="J112">
        <v>3</v>
      </c>
      <c r="K112">
        <v>44</v>
      </c>
      <c r="L112" s="5">
        <f t="shared" si="1"/>
        <v>276</v>
      </c>
      <c r="M112" t="s">
        <v>15</v>
      </c>
      <c r="N112" t="s">
        <v>16</v>
      </c>
    </row>
    <row r="113" spans="1:14" x14ac:dyDescent="0.25">
      <c r="A113" t="s">
        <v>47</v>
      </c>
      <c r="B113" t="s">
        <v>45</v>
      </c>
      <c r="C113" t="s">
        <v>22</v>
      </c>
      <c r="D113" t="s">
        <v>46</v>
      </c>
      <c r="E113" t="s">
        <v>17</v>
      </c>
      <c r="F113" t="s">
        <v>17</v>
      </c>
      <c r="G113">
        <v>15</v>
      </c>
      <c r="H113">
        <v>48</v>
      </c>
      <c r="I113">
        <v>1</v>
      </c>
      <c r="J113">
        <v>1</v>
      </c>
      <c r="K113">
        <v>17</v>
      </c>
      <c r="L113" s="5">
        <f t="shared" si="1"/>
        <v>82</v>
      </c>
      <c r="M113" t="s">
        <v>25</v>
      </c>
      <c r="N113" t="s">
        <v>16</v>
      </c>
    </row>
    <row r="114" spans="1:14" x14ac:dyDescent="0.25">
      <c r="A114" t="s">
        <v>47</v>
      </c>
      <c r="B114" t="s">
        <v>45</v>
      </c>
      <c r="C114" t="s">
        <v>22</v>
      </c>
      <c r="D114" t="s">
        <v>46</v>
      </c>
      <c r="E114" t="s">
        <v>17</v>
      </c>
      <c r="F114" t="s">
        <v>17</v>
      </c>
      <c r="G114">
        <v>23</v>
      </c>
      <c r="H114">
        <v>138</v>
      </c>
      <c r="I114">
        <v>0</v>
      </c>
      <c r="J114">
        <v>0</v>
      </c>
      <c r="K114">
        <v>4</v>
      </c>
      <c r="L114" s="5">
        <f t="shared" si="1"/>
        <v>165</v>
      </c>
      <c r="M114" t="s">
        <v>15</v>
      </c>
      <c r="N114" t="s">
        <v>16</v>
      </c>
    </row>
    <row r="115" spans="1:14" x14ac:dyDescent="0.25">
      <c r="A115" t="s">
        <v>47</v>
      </c>
      <c r="B115" t="s">
        <v>45</v>
      </c>
      <c r="C115" t="s">
        <v>22</v>
      </c>
      <c r="D115" t="s">
        <v>46</v>
      </c>
      <c r="E115" t="s">
        <v>17</v>
      </c>
      <c r="F115" t="s">
        <v>17</v>
      </c>
      <c r="G115">
        <v>10</v>
      </c>
      <c r="H115">
        <v>60</v>
      </c>
      <c r="I115">
        <v>1</v>
      </c>
      <c r="J115">
        <v>0</v>
      </c>
      <c r="K115">
        <v>0</v>
      </c>
      <c r="L115" s="5">
        <f t="shared" si="1"/>
        <v>71</v>
      </c>
      <c r="M115" t="s">
        <v>25</v>
      </c>
      <c r="N115" t="s">
        <v>16</v>
      </c>
    </row>
    <row r="116" spans="1:14" x14ac:dyDescent="0.25">
      <c r="A116" t="s">
        <v>47</v>
      </c>
      <c r="B116" t="s">
        <v>45</v>
      </c>
      <c r="C116" t="s">
        <v>22</v>
      </c>
      <c r="D116" t="s">
        <v>46</v>
      </c>
      <c r="E116" t="s">
        <v>24</v>
      </c>
      <c r="F116" t="s">
        <v>24</v>
      </c>
      <c r="G116">
        <v>15</v>
      </c>
      <c r="H116">
        <v>47</v>
      </c>
      <c r="I116">
        <v>0</v>
      </c>
      <c r="J116">
        <v>0</v>
      </c>
      <c r="K116">
        <v>15</v>
      </c>
      <c r="L116" s="5">
        <f t="shared" si="1"/>
        <v>77</v>
      </c>
      <c r="M116" t="s">
        <v>15</v>
      </c>
      <c r="N116" t="s">
        <v>16</v>
      </c>
    </row>
    <row r="117" spans="1:14" x14ac:dyDescent="0.25">
      <c r="A117" t="s">
        <v>47</v>
      </c>
      <c r="B117" t="s">
        <v>45</v>
      </c>
      <c r="C117" t="s">
        <v>22</v>
      </c>
      <c r="D117" t="s">
        <v>46</v>
      </c>
      <c r="E117" t="s">
        <v>24</v>
      </c>
      <c r="F117" t="s">
        <v>24</v>
      </c>
      <c r="G117">
        <v>17</v>
      </c>
      <c r="H117">
        <v>70</v>
      </c>
      <c r="I117">
        <v>0</v>
      </c>
      <c r="J117">
        <v>1</v>
      </c>
      <c r="K117">
        <v>13</v>
      </c>
      <c r="L117" s="5">
        <f t="shared" si="1"/>
        <v>101</v>
      </c>
      <c r="M117" t="s">
        <v>25</v>
      </c>
      <c r="N117" t="s">
        <v>16</v>
      </c>
    </row>
    <row r="118" spans="1:14" x14ac:dyDescent="0.25">
      <c r="A118" t="s">
        <v>47</v>
      </c>
      <c r="B118" t="s">
        <v>45</v>
      </c>
      <c r="C118" t="s">
        <v>22</v>
      </c>
      <c r="D118" t="s">
        <v>46</v>
      </c>
      <c r="E118" t="s">
        <v>24</v>
      </c>
      <c r="F118" t="s">
        <v>24</v>
      </c>
      <c r="G118">
        <v>29</v>
      </c>
      <c r="H118">
        <v>195</v>
      </c>
      <c r="I118">
        <v>3</v>
      </c>
      <c r="J118">
        <v>2</v>
      </c>
      <c r="K118">
        <v>18</v>
      </c>
      <c r="L118" s="5">
        <f t="shared" si="1"/>
        <v>247</v>
      </c>
      <c r="M118" t="s">
        <v>15</v>
      </c>
      <c r="N118" t="s">
        <v>16</v>
      </c>
    </row>
    <row r="119" spans="1:14" x14ac:dyDescent="0.25">
      <c r="A119" t="s">
        <v>47</v>
      </c>
      <c r="B119" t="s">
        <v>45</v>
      </c>
      <c r="C119" t="s">
        <v>22</v>
      </c>
      <c r="D119" t="s">
        <v>46</v>
      </c>
      <c r="E119" t="s">
        <v>24</v>
      </c>
      <c r="F119" t="s">
        <v>24</v>
      </c>
      <c r="G119">
        <v>20</v>
      </c>
      <c r="H119">
        <v>75</v>
      </c>
      <c r="I119">
        <v>0</v>
      </c>
      <c r="J119">
        <v>2</v>
      </c>
      <c r="K119">
        <v>24</v>
      </c>
      <c r="L119" s="5">
        <f t="shared" si="1"/>
        <v>121</v>
      </c>
      <c r="M119" t="s">
        <v>25</v>
      </c>
      <c r="N119" t="s">
        <v>16</v>
      </c>
    </row>
    <row r="120" spans="1:14" x14ac:dyDescent="0.25">
      <c r="A120" t="s">
        <v>47</v>
      </c>
      <c r="B120" t="s">
        <v>45</v>
      </c>
      <c r="C120" t="s">
        <v>22</v>
      </c>
      <c r="D120" t="s">
        <v>46</v>
      </c>
      <c r="E120" t="s">
        <v>24</v>
      </c>
      <c r="F120" t="s">
        <v>24</v>
      </c>
      <c r="G120">
        <v>23</v>
      </c>
      <c r="H120">
        <v>63</v>
      </c>
      <c r="I120">
        <v>0</v>
      </c>
      <c r="J120">
        <v>0</v>
      </c>
      <c r="K120">
        <v>49</v>
      </c>
      <c r="L120" s="5">
        <f t="shared" si="1"/>
        <v>135</v>
      </c>
      <c r="M120" t="s">
        <v>15</v>
      </c>
      <c r="N120" t="s">
        <v>16</v>
      </c>
    </row>
    <row r="121" spans="1:14" x14ac:dyDescent="0.25">
      <c r="A121" t="s">
        <v>47</v>
      </c>
      <c r="B121" t="s">
        <v>45</v>
      </c>
      <c r="C121" t="s">
        <v>22</v>
      </c>
      <c r="D121" t="s">
        <v>46</v>
      </c>
      <c r="E121" t="s">
        <v>24</v>
      </c>
      <c r="F121" t="s">
        <v>24</v>
      </c>
      <c r="G121">
        <v>13</v>
      </c>
      <c r="H121">
        <v>9</v>
      </c>
      <c r="I121">
        <v>0</v>
      </c>
      <c r="J121">
        <v>0</v>
      </c>
      <c r="K121">
        <v>32</v>
      </c>
      <c r="L121" s="5">
        <f t="shared" si="1"/>
        <v>54</v>
      </c>
      <c r="M121" t="s">
        <v>25</v>
      </c>
      <c r="N121" t="s">
        <v>16</v>
      </c>
    </row>
    <row r="122" spans="1:14" x14ac:dyDescent="0.25">
      <c r="A122" t="s">
        <v>48</v>
      </c>
      <c r="B122" t="s">
        <v>45</v>
      </c>
      <c r="C122" t="s">
        <v>32</v>
      </c>
      <c r="D122" t="s">
        <v>46</v>
      </c>
      <c r="E122" t="s">
        <v>14</v>
      </c>
      <c r="F122" t="s">
        <v>14</v>
      </c>
      <c r="G122">
        <v>32</v>
      </c>
      <c r="H122">
        <v>98</v>
      </c>
      <c r="I122">
        <v>0</v>
      </c>
      <c r="J122">
        <v>1</v>
      </c>
      <c r="K122">
        <v>15</v>
      </c>
      <c r="L122" s="5">
        <f t="shared" si="1"/>
        <v>146</v>
      </c>
      <c r="M122" t="s">
        <v>15</v>
      </c>
      <c r="N122" t="s">
        <v>23</v>
      </c>
    </row>
    <row r="123" spans="1:14" x14ac:dyDescent="0.25">
      <c r="A123" t="s">
        <v>48</v>
      </c>
      <c r="B123" t="s">
        <v>45</v>
      </c>
      <c r="C123" t="s">
        <v>32</v>
      </c>
      <c r="D123" t="s">
        <v>46</v>
      </c>
      <c r="E123" t="s">
        <v>14</v>
      </c>
      <c r="F123" t="s">
        <v>14</v>
      </c>
      <c r="G123">
        <v>32</v>
      </c>
      <c r="H123">
        <v>98</v>
      </c>
      <c r="I123">
        <v>0</v>
      </c>
      <c r="J123">
        <v>1</v>
      </c>
      <c r="K123">
        <v>15</v>
      </c>
      <c r="L123" s="5">
        <f t="shared" si="1"/>
        <v>146</v>
      </c>
      <c r="M123" t="s">
        <v>15</v>
      </c>
      <c r="N123" t="s">
        <v>23</v>
      </c>
    </row>
    <row r="124" spans="1:14" x14ac:dyDescent="0.25">
      <c r="A124" t="s">
        <v>48</v>
      </c>
      <c r="B124" t="s">
        <v>45</v>
      </c>
      <c r="C124" t="s">
        <v>32</v>
      </c>
      <c r="D124" t="s">
        <v>46</v>
      </c>
      <c r="E124" t="s">
        <v>17</v>
      </c>
      <c r="F124" t="s">
        <v>17</v>
      </c>
      <c r="G124">
        <v>53</v>
      </c>
      <c r="H124">
        <v>108</v>
      </c>
      <c r="I124">
        <v>1</v>
      </c>
      <c r="J124">
        <v>4</v>
      </c>
      <c r="K124">
        <v>46</v>
      </c>
      <c r="L124" s="5">
        <f t="shared" si="1"/>
        <v>212</v>
      </c>
      <c r="M124" t="s">
        <v>15</v>
      </c>
      <c r="N124" t="s">
        <v>23</v>
      </c>
    </row>
    <row r="125" spans="1:14" x14ac:dyDescent="0.25">
      <c r="A125" t="s">
        <v>48</v>
      </c>
      <c r="B125" t="s">
        <v>45</v>
      </c>
      <c r="C125" t="s">
        <v>32</v>
      </c>
      <c r="D125" t="s">
        <v>46</v>
      </c>
      <c r="E125" t="s">
        <v>17</v>
      </c>
      <c r="F125" t="s">
        <v>17</v>
      </c>
      <c r="G125">
        <v>22</v>
      </c>
      <c r="H125">
        <v>44</v>
      </c>
      <c r="I125">
        <v>1</v>
      </c>
      <c r="J125">
        <v>1</v>
      </c>
      <c r="K125">
        <v>29</v>
      </c>
      <c r="L125" s="5">
        <f t="shared" si="1"/>
        <v>97</v>
      </c>
      <c r="M125" t="s">
        <v>25</v>
      </c>
      <c r="N125" t="s">
        <v>23</v>
      </c>
    </row>
    <row r="126" spans="1:14" x14ac:dyDescent="0.25">
      <c r="A126" t="s">
        <v>48</v>
      </c>
      <c r="B126" t="s">
        <v>45</v>
      </c>
      <c r="C126" t="s">
        <v>32</v>
      </c>
      <c r="D126" t="s">
        <v>46</v>
      </c>
      <c r="E126" t="s">
        <v>17</v>
      </c>
      <c r="F126" t="s">
        <v>17</v>
      </c>
      <c r="G126">
        <v>53</v>
      </c>
      <c r="H126">
        <v>108</v>
      </c>
      <c r="I126">
        <v>1</v>
      </c>
      <c r="J126">
        <v>4</v>
      </c>
      <c r="K126">
        <v>46</v>
      </c>
      <c r="L126" s="5">
        <f t="shared" si="1"/>
        <v>212</v>
      </c>
      <c r="M126" t="s">
        <v>15</v>
      </c>
      <c r="N126" t="s">
        <v>23</v>
      </c>
    </row>
    <row r="127" spans="1:14" x14ac:dyDescent="0.25">
      <c r="A127" t="s">
        <v>48</v>
      </c>
      <c r="B127" t="s">
        <v>45</v>
      </c>
      <c r="C127" t="s">
        <v>32</v>
      </c>
      <c r="D127" t="s">
        <v>46</v>
      </c>
      <c r="E127" t="s">
        <v>17</v>
      </c>
      <c r="F127" t="s">
        <v>17</v>
      </c>
      <c r="G127">
        <v>22</v>
      </c>
      <c r="H127">
        <v>44</v>
      </c>
      <c r="I127">
        <v>1</v>
      </c>
      <c r="J127">
        <v>1</v>
      </c>
      <c r="K127">
        <v>29</v>
      </c>
      <c r="L127" s="5">
        <f t="shared" si="1"/>
        <v>97</v>
      </c>
      <c r="M127" t="s">
        <v>25</v>
      </c>
      <c r="N127" t="s">
        <v>23</v>
      </c>
    </row>
    <row r="128" spans="1:14" x14ac:dyDescent="0.25">
      <c r="A128" t="s">
        <v>48</v>
      </c>
      <c r="B128" t="s">
        <v>45</v>
      </c>
      <c r="C128" t="s">
        <v>32</v>
      </c>
      <c r="D128" t="s">
        <v>46</v>
      </c>
      <c r="E128" t="s">
        <v>17</v>
      </c>
      <c r="F128" t="s">
        <v>17</v>
      </c>
      <c r="G128">
        <v>24</v>
      </c>
      <c r="H128">
        <v>127</v>
      </c>
      <c r="I128">
        <v>0</v>
      </c>
      <c r="J128">
        <v>2</v>
      </c>
      <c r="K128">
        <v>0</v>
      </c>
      <c r="L128" s="5">
        <f t="shared" si="1"/>
        <v>153</v>
      </c>
      <c r="M128" t="s">
        <v>15</v>
      </c>
      <c r="N128" t="s">
        <v>23</v>
      </c>
    </row>
    <row r="129" spans="1:14" x14ac:dyDescent="0.25">
      <c r="A129" t="s">
        <v>48</v>
      </c>
      <c r="B129" t="s">
        <v>45</v>
      </c>
      <c r="C129" t="s">
        <v>32</v>
      </c>
      <c r="D129" t="s">
        <v>46</v>
      </c>
      <c r="E129" t="s">
        <v>17</v>
      </c>
      <c r="F129" t="s">
        <v>17</v>
      </c>
      <c r="G129">
        <v>10</v>
      </c>
      <c r="H129">
        <v>0</v>
      </c>
      <c r="I129">
        <v>1</v>
      </c>
      <c r="J129">
        <v>0</v>
      </c>
      <c r="K129">
        <v>0</v>
      </c>
      <c r="L129" s="5">
        <f t="shared" si="1"/>
        <v>11</v>
      </c>
      <c r="M129" t="s">
        <v>25</v>
      </c>
      <c r="N129" t="s">
        <v>23</v>
      </c>
    </row>
    <row r="130" spans="1:14" x14ac:dyDescent="0.25">
      <c r="A130" t="s">
        <v>48</v>
      </c>
      <c r="B130" t="s">
        <v>45</v>
      </c>
      <c r="C130" t="s">
        <v>32</v>
      </c>
      <c r="D130" t="s">
        <v>46</v>
      </c>
      <c r="E130" t="s">
        <v>49</v>
      </c>
      <c r="F130" t="s">
        <v>24</v>
      </c>
      <c r="G130">
        <v>15</v>
      </c>
      <c r="H130">
        <v>0</v>
      </c>
      <c r="I130">
        <v>0</v>
      </c>
      <c r="J130">
        <v>1</v>
      </c>
      <c r="K130">
        <v>13</v>
      </c>
      <c r="L130" s="5">
        <f t="shared" si="1"/>
        <v>29</v>
      </c>
      <c r="M130" t="s">
        <v>15</v>
      </c>
      <c r="N130" t="s">
        <v>23</v>
      </c>
    </row>
    <row r="131" spans="1:14" x14ac:dyDescent="0.25">
      <c r="A131" t="s">
        <v>50</v>
      </c>
      <c r="B131" t="s">
        <v>45</v>
      </c>
      <c r="C131" t="s">
        <v>32</v>
      </c>
      <c r="D131" t="s">
        <v>46</v>
      </c>
      <c r="E131" t="s">
        <v>17</v>
      </c>
      <c r="F131" t="s">
        <v>17</v>
      </c>
      <c r="G131">
        <v>34</v>
      </c>
      <c r="H131">
        <v>257</v>
      </c>
      <c r="I131">
        <v>6</v>
      </c>
      <c r="J131">
        <v>2</v>
      </c>
      <c r="K131">
        <v>3</v>
      </c>
      <c r="L131" s="5">
        <f t="shared" si="1"/>
        <v>302</v>
      </c>
      <c r="M131" t="s">
        <v>15</v>
      </c>
      <c r="N131" t="s">
        <v>16</v>
      </c>
    </row>
    <row r="132" spans="1:14" x14ac:dyDescent="0.25">
      <c r="A132" t="s">
        <v>50</v>
      </c>
      <c r="B132" t="s">
        <v>45</v>
      </c>
      <c r="C132" t="s">
        <v>32</v>
      </c>
      <c r="D132" t="s">
        <v>46</v>
      </c>
      <c r="E132" t="s">
        <v>17</v>
      </c>
      <c r="F132" t="s">
        <v>17</v>
      </c>
      <c r="G132">
        <v>10</v>
      </c>
      <c r="H132">
        <v>71</v>
      </c>
      <c r="I132">
        <v>0</v>
      </c>
      <c r="J132">
        <v>1</v>
      </c>
      <c r="K132">
        <v>0</v>
      </c>
      <c r="L132" s="5">
        <f t="shared" ref="L132:L195" si="2">SUM(G132:K132)</f>
        <v>82</v>
      </c>
      <c r="M132" t="s">
        <v>25</v>
      </c>
      <c r="N132" t="s">
        <v>16</v>
      </c>
    </row>
    <row r="133" spans="1:14" x14ac:dyDescent="0.25">
      <c r="A133" t="s">
        <v>50</v>
      </c>
      <c r="B133" t="s">
        <v>45</v>
      </c>
      <c r="C133" t="s">
        <v>32</v>
      </c>
      <c r="D133" t="s">
        <v>46</v>
      </c>
      <c r="E133" t="s">
        <v>24</v>
      </c>
      <c r="F133" t="s">
        <v>24</v>
      </c>
      <c r="G133">
        <v>11</v>
      </c>
      <c r="H133">
        <v>34</v>
      </c>
      <c r="I133">
        <v>1</v>
      </c>
      <c r="J133">
        <v>0</v>
      </c>
      <c r="K133">
        <v>9</v>
      </c>
      <c r="L133" s="5">
        <f t="shared" si="2"/>
        <v>55</v>
      </c>
      <c r="M133" t="s">
        <v>15</v>
      </c>
      <c r="N133" t="s">
        <v>16</v>
      </c>
    </row>
    <row r="134" spans="1:14" x14ac:dyDescent="0.25">
      <c r="A134" t="s">
        <v>50</v>
      </c>
      <c r="B134" t="s">
        <v>45</v>
      </c>
      <c r="C134" t="s">
        <v>32</v>
      </c>
      <c r="D134" t="s">
        <v>46</v>
      </c>
      <c r="E134" t="s">
        <v>24</v>
      </c>
      <c r="F134" t="s">
        <v>24</v>
      </c>
      <c r="G134">
        <v>25</v>
      </c>
      <c r="H134">
        <v>55</v>
      </c>
      <c r="I134">
        <v>2</v>
      </c>
      <c r="J134">
        <v>1</v>
      </c>
      <c r="K134">
        <v>23</v>
      </c>
      <c r="L134" s="5">
        <f t="shared" si="2"/>
        <v>106</v>
      </c>
      <c r="M134" t="s">
        <v>15</v>
      </c>
      <c r="N134" t="s">
        <v>16</v>
      </c>
    </row>
    <row r="135" spans="1:14" x14ac:dyDescent="0.25">
      <c r="A135" t="s">
        <v>50</v>
      </c>
      <c r="B135" t="s">
        <v>45</v>
      </c>
      <c r="C135" t="s">
        <v>32</v>
      </c>
      <c r="D135" t="s">
        <v>46</v>
      </c>
      <c r="E135" t="s">
        <v>17</v>
      </c>
      <c r="F135" t="s">
        <v>17</v>
      </c>
      <c r="G135">
        <v>40</v>
      </c>
      <c r="H135">
        <v>161</v>
      </c>
      <c r="I135">
        <v>2</v>
      </c>
      <c r="J135">
        <v>1</v>
      </c>
      <c r="K135">
        <v>47</v>
      </c>
      <c r="L135" s="5">
        <f t="shared" si="2"/>
        <v>251</v>
      </c>
      <c r="M135" t="s">
        <v>15</v>
      </c>
      <c r="N135" t="s">
        <v>16</v>
      </c>
    </row>
    <row r="136" spans="1:14" x14ac:dyDescent="0.25">
      <c r="A136" t="s">
        <v>50</v>
      </c>
      <c r="B136" t="s">
        <v>45</v>
      </c>
      <c r="C136" t="s">
        <v>32</v>
      </c>
      <c r="D136" t="s">
        <v>46</v>
      </c>
      <c r="E136" t="s">
        <v>17</v>
      </c>
      <c r="F136" t="s">
        <v>17</v>
      </c>
      <c r="G136">
        <v>10</v>
      </c>
      <c r="H136">
        <v>54</v>
      </c>
      <c r="I136">
        <v>1</v>
      </c>
      <c r="J136">
        <v>1</v>
      </c>
      <c r="K136">
        <v>16</v>
      </c>
      <c r="L136" s="5">
        <f t="shared" si="2"/>
        <v>82</v>
      </c>
      <c r="M136" t="s">
        <v>25</v>
      </c>
      <c r="N136" t="s">
        <v>16</v>
      </c>
    </row>
    <row r="137" spans="1:14" x14ac:dyDescent="0.25">
      <c r="A137" t="s">
        <v>50</v>
      </c>
      <c r="B137" t="s">
        <v>45</v>
      </c>
      <c r="C137" t="s">
        <v>32</v>
      </c>
      <c r="D137" t="s">
        <v>46</v>
      </c>
      <c r="E137" t="s">
        <v>51</v>
      </c>
      <c r="F137" t="s">
        <v>28</v>
      </c>
      <c r="G137">
        <v>15</v>
      </c>
      <c r="H137">
        <v>54</v>
      </c>
      <c r="I137">
        <v>0</v>
      </c>
      <c r="J137">
        <v>1</v>
      </c>
      <c r="K137">
        <v>19</v>
      </c>
      <c r="L137" s="5">
        <f t="shared" si="2"/>
        <v>89</v>
      </c>
      <c r="M137" t="s">
        <v>15</v>
      </c>
      <c r="N137" t="s">
        <v>16</v>
      </c>
    </row>
    <row r="138" spans="1:14" x14ac:dyDescent="0.25">
      <c r="A138" t="s">
        <v>50</v>
      </c>
      <c r="B138" t="s">
        <v>45</v>
      </c>
      <c r="C138" t="s">
        <v>32</v>
      </c>
      <c r="D138" t="s">
        <v>46</v>
      </c>
      <c r="E138" t="s">
        <v>51</v>
      </c>
      <c r="F138" t="s">
        <v>28</v>
      </c>
      <c r="G138">
        <v>21</v>
      </c>
      <c r="H138">
        <v>41</v>
      </c>
      <c r="I138">
        <v>1</v>
      </c>
      <c r="J138">
        <v>1</v>
      </c>
      <c r="K138">
        <v>11</v>
      </c>
      <c r="L138" s="5">
        <f t="shared" si="2"/>
        <v>75</v>
      </c>
      <c r="M138" t="s">
        <v>15</v>
      </c>
      <c r="N138" t="s">
        <v>16</v>
      </c>
    </row>
    <row r="139" spans="1:14" x14ac:dyDescent="0.25">
      <c r="A139" t="s">
        <v>50</v>
      </c>
      <c r="B139" t="s">
        <v>45</v>
      </c>
      <c r="C139" t="s">
        <v>32</v>
      </c>
      <c r="D139" t="s">
        <v>46</v>
      </c>
      <c r="E139" t="s">
        <v>17</v>
      </c>
      <c r="F139" t="s">
        <v>17</v>
      </c>
      <c r="G139">
        <v>19</v>
      </c>
      <c r="H139">
        <v>133</v>
      </c>
      <c r="I139">
        <v>0</v>
      </c>
      <c r="J139">
        <v>1</v>
      </c>
      <c r="K139">
        <v>5</v>
      </c>
      <c r="L139" s="5">
        <f t="shared" si="2"/>
        <v>158</v>
      </c>
      <c r="M139" t="s">
        <v>15</v>
      </c>
      <c r="N139" t="s">
        <v>16</v>
      </c>
    </row>
    <row r="140" spans="1:14" x14ac:dyDescent="0.25">
      <c r="A140" t="s">
        <v>50</v>
      </c>
      <c r="B140" t="s">
        <v>45</v>
      </c>
      <c r="C140" t="s">
        <v>32</v>
      </c>
      <c r="D140" t="s">
        <v>46</v>
      </c>
      <c r="E140" t="s">
        <v>17</v>
      </c>
      <c r="F140" t="s">
        <v>17</v>
      </c>
      <c r="G140">
        <v>10</v>
      </c>
      <c r="H140">
        <v>31</v>
      </c>
      <c r="I140">
        <v>1</v>
      </c>
      <c r="J140">
        <v>1</v>
      </c>
      <c r="K140">
        <v>0</v>
      </c>
      <c r="L140" s="5">
        <f t="shared" si="2"/>
        <v>43</v>
      </c>
      <c r="M140" t="s">
        <v>25</v>
      </c>
      <c r="N140" t="s">
        <v>16</v>
      </c>
    </row>
    <row r="141" spans="1:14" x14ac:dyDescent="0.25">
      <c r="A141" t="s">
        <v>50</v>
      </c>
      <c r="B141" t="s">
        <v>45</v>
      </c>
      <c r="C141" t="s">
        <v>32</v>
      </c>
      <c r="D141" t="s">
        <v>46</v>
      </c>
      <c r="E141" t="s">
        <v>14</v>
      </c>
      <c r="F141" t="s">
        <v>14</v>
      </c>
      <c r="G141">
        <v>19</v>
      </c>
      <c r="H141">
        <v>67</v>
      </c>
      <c r="I141">
        <v>1</v>
      </c>
      <c r="J141">
        <v>1</v>
      </c>
      <c r="K141">
        <v>12</v>
      </c>
      <c r="L141" s="5">
        <f t="shared" si="2"/>
        <v>100</v>
      </c>
      <c r="M141" t="s">
        <v>15</v>
      </c>
      <c r="N141" t="s">
        <v>16</v>
      </c>
    </row>
    <row r="142" spans="1:14" x14ac:dyDescent="0.25">
      <c r="A142" t="s">
        <v>50</v>
      </c>
      <c r="B142" t="s">
        <v>45</v>
      </c>
      <c r="C142" t="s">
        <v>32</v>
      </c>
      <c r="D142" t="s">
        <v>46</v>
      </c>
      <c r="E142" t="s">
        <v>14</v>
      </c>
      <c r="F142" t="s">
        <v>14</v>
      </c>
      <c r="G142">
        <v>14</v>
      </c>
      <c r="H142">
        <v>68</v>
      </c>
      <c r="I142">
        <v>1</v>
      </c>
      <c r="J142">
        <v>1</v>
      </c>
      <c r="K142">
        <v>0</v>
      </c>
      <c r="L142" s="5">
        <f t="shared" si="2"/>
        <v>84</v>
      </c>
      <c r="M142" t="s">
        <v>25</v>
      </c>
      <c r="N142" t="s">
        <v>16</v>
      </c>
    </row>
    <row r="143" spans="1:14" x14ac:dyDescent="0.25">
      <c r="A143" t="s">
        <v>50</v>
      </c>
      <c r="B143" t="s">
        <v>45</v>
      </c>
      <c r="C143" t="s">
        <v>32</v>
      </c>
      <c r="D143" t="s">
        <v>46</v>
      </c>
      <c r="E143" t="s">
        <v>24</v>
      </c>
      <c r="F143" t="s">
        <v>24</v>
      </c>
      <c r="G143">
        <v>9</v>
      </c>
      <c r="H143">
        <v>8</v>
      </c>
      <c r="I143">
        <v>3</v>
      </c>
      <c r="J143">
        <v>1</v>
      </c>
      <c r="K143">
        <v>15</v>
      </c>
      <c r="L143" s="5">
        <f t="shared" si="2"/>
        <v>36</v>
      </c>
      <c r="M143" t="s">
        <v>15</v>
      </c>
      <c r="N143" t="s">
        <v>16</v>
      </c>
    </row>
    <row r="144" spans="1:14" x14ac:dyDescent="0.25">
      <c r="A144" t="s">
        <v>50</v>
      </c>
      <c r="B144" t="s">
        <v>45</v>
      </c>
      <c r="C144" t="s">
        <v>32</v>
      </c>
      <c r="D144" t="s">
        <v>46</v>
      </c>
      <c r="E144" t="s">
        <v>20</v>
      </c>
      <c r="F144" t="s">
        <v>20</v>
      </c>
      <c r="G144">
        <v>50</v>
      </c>
      <c r="H144">
        <v>419</v>
      </c>
      <c r="I144">
        <v>0</v>
      </c>
      <c r="J144">
        <v>1</v>
      </c>
      <c r="K144">
        <v>67</v>
      </c>
      <c r="L144" s="5">
        <f t="shared" si="2"/>
        <v>537</v>
      </c>
      <c r="M144" t="s">
        <v>15</v>
      </c>
      <c r="N144" t="s">
        <v>16</v>
      </c>
    </row>
    <row r="145" spans="1:14" x14ac:dyDescent="0.25">
      <c r="A145" t="s">
        <v>50</v>
      </c>
      <c r="B145" t="s">
        <v>45</v>
      </c>
      <c r="C145" t="s">
        <v>32</v>
      </c>
      <c r="D145" t="s">
        <v>46</v>
      </c>
      <c r="E145" t="s">
        <v>20</v>
      </c>
      <c r="F145" t="s">
        <v>20</v>
      </c>
      <c r="G145">
        <v>50</v>
      </c>
      <c r="H145">
        <v>419</v>
      </c>
      <c r="I145">
        <v>0</v>
      </c>
      <c r="J145">
        <v>1</v>
      </c>
      <c r="K145">
        <v>67</v>
      </c>
      <c r="L145" s="5">
        <f t="shared" si="2"/>
        <v>537</v>
      </c>
      <c r="M145" t="s">
        <v>15</v>
      </c>
      <c r="N145" t="s">
        <v>16</v>
      </c>
    </row>
    <row r="146" spans="1:14" x14ac:dyDescent="0.25">
      <c r="A146" t="s">
        <v>50</v>
      </c>
      <c r="B146" t="s">
        <v>45</v>
      </c>
      <c r="C146" t="s">
        <v>32</v>
      </c>
      <c r="D146" t="s">
        <v>46</v>
      </c>
      <c r="E146" t="s">
        <v>20</v>
      </c>
      <c r="F146" t="s">
        <v>20</v>
      </c>
      <c r="G146">
        <v>27</v>
      </c>
      <c r="H146">
        <v>875</v>
      </c>
      <c r="I146">
        <v>0</v>
      </c>
      <c r="J146">
        <v>6</v>
      </c>
      <c r="K146">
        <v>23</v>
      </c>
      <c r="L146" s="5">
        <f t="shared" si="2"/>
        <v>931</v>
      </c>
      <c r="M146" t="s">
        <v>15</v>
      </c>
      <c r="N146" t="s">
        <v>16</v>
      </c>
    </row>
    <row r="147" spans="1:14" x14ac:dyDescent="0.25">
      <c r="A147" t="s">
        <v>50</v>
      </c>
      <c r="B147" t="s">
        <v>45</v>
      </c>
      <c r="C147" t="s">
        <v>32</v>
      </c>
      <c r="D147" t="s">
        <v>46</v>
      </c>
      <c r="E147" t="s">
        <v>27</v>
      </c>
      <c r="F147" t="s">
        <v>28</v>
      </c>
      <c r="G147">
        <v>0</v>
      </c>
      <c r="H147">
        <v>0</v>
      </c>
      <c r="I147">
        <v>1</v>
      </c>
      <c r="J147">
        <v>0</v>
      </c>
      <c r="K147">
        <v>1</v>
      </c>
      <c r="L147" s="5">
        <f t="shared" si="2"/>
        <v>2</v>
      </c>
      <c r="M147" t="s">
        <v>15</v>
      </c>
      <c r="N147" t="s">
        <v>16</v>
      </c>
    </row>
    <row r="148" spans="1:14" x14ac:dyDescent="0.25">
      <c r="A148" t="s">
        <v>50</v>
      </c>
      <c r="B148" t="s">
        <v>45</v>
      </c>
      <c r="C148" t="s">
        <v>32</v>
      </c>
      <c r="D148" t="s">
        <v>46</v>
      </c>
      <c r="E148" t="s">
        <v>27</v>
      </c>
      <c r="F148" t="s">
        <v>28</v>
      </c>
      <c r="G148">
        <v>0</v>
      </c>
      <c r="H148">
        <v>0</v>
      </c>
      <c r="I148">
        <v>1</v>
      </c>
      <c r="J148">
        <v>0</v>
      </c>
      <c r="K148">
        <v>0</v>
      </c>
      <c r="L148" s="5">
        <f t="shared" si="2"/>
        <v>1</v>
      </c>
      <c r="M148" t="s">
        <v>15</v>
      </c>
      <c r="N148" t="s">
        <v>16</v>
      </c>
    </row>
    <row r="149" spans="1:14" x14ac:dyDescent="0.25">
      <c r="A149" t="s">
        <v>52</v>
      </c>
      <c r="B149" t="s">
        <v>45</v>
      </c>
      <c r="C149" t="s">
        <v>35</v>
      </c>
      <c r="D149" t="s">
        <v>46</v>
      </c>
      <c r="E149" t="s">
        <v>17</v>
      </c>
      <c r="F149" t="s">
        <v>17</v>
      </c>
      <c r="G149">
        <v>45</v>
      </c>
      <c r="H149">
        <v>177</v>
      </c>
      <c r="I149">
        <v>0</v>
      </c>
      <c r="J149">
        <v>3</v>
      </c>
      <c r="K149">
        <v>45</v>
      </c>
      <c r="L149" s="5">
        <f t="shared" si="2"/>
        <v>270</v>
      </c>
      <c r="M149" t="s">
        <v>15</v>
      </c>
      <c r="N149" t="s">
        <v>16</v>
      </c>
    </row>
    <row r="150" spans="1:14" x14ac:dyDescent="0.25">
      <c r="A150" t="s">
        <v>52</v>
      </c>
      <c r="B150" t="s">
        <v>45</v>
      </c>
      <c r="C150" t="s">
        <v>35</v>
      </c>
      <c r="D150" t="s">
        <v>46</v>
      </c>
      <c r="E150" t="s">
        <v>17</v>
      </c>
      <c r="F150" t="s">
        <v>17</v>
      </c>
      <c r="G150">
        <v>24</v>
      </c>
      <c r="H150">
        <v>125</v>
      </c>
      <c r="I150">
        <v>2</v>
      </c>
      <c r="J150">
        <v>2</v>
      </c>
      <c r="K150">
        <v>13</v>
      </c>
      <c r="L150" s="5">
        <f t="shared" si="2"/>
        <v>166</v>
      </c>
      <c r="M150" t="s">
        <v>25</v>
      </c>
      <c r="N150" t="s">
        <v>16</v>
      </c>
    </row>
    <row r="151" spans="1:14" x14ac:dyDescent="0.25">
      <c r="A151" t="s">
        <v>52</v>
      </c>
      <c r="B151" t="s">
        <v>45</v>
      </c>
      <c r="C151" t="s">
        <v>35</v>
      </c>
      <c r="D151" t="s">
        <v>46</v>
      </c>
      <c r="E151" t="s">
        <v>17</v>
      </c>
      <c r="F151" t="s">
        <v>17</v>
      </c>
      <c r="G151">
        <v>41</v>
      </c>
      <c r="H151">
        <v>164</v>
      </c>
      <c r="I151">
        <v>0</v>
      </c>
      <c r="J151">
        <v>2</v>
      </c>
      <c r="K151">
        <v>38</v>
      </c>
      <c r="L151" s="5">
        <f t="shared" si="2"/>
        <v>245</v>
      </c>
      <c r="M151" t="s">
        <v>15</v>
      </c>
      <c r="N151" t="s">
        <v>16</v>
      </c>
    </row>
    <row r="152" spans="1:14" x14ac:dyDescent="0.25">
      <c r="A152" t="s">
        <v>52</v>
      </c>
      <c r="B152" t="s">
        <v>45</v>
      </c>
      <c r="C152" t="s">
        <v>35</v>
      </c>
      <c r="D152" t="s">
        <v>46</v>
      </c>
      <c r="E152" t="s">
        <v>17</v>
      </c>
      <c r="F152" t="s">
        <v>17</v>
      </c>
      <c r="G152">
        <v>27</v>
      </c>
      <c r="H152">
        <v>113</v>
      </c>
      <c r="I152">
        <v>2</v>
      </c>
      <c r="J152">
        <v>1</v>
      </c>
      <c r="K152">
        <v>14</v>
      </c>
      <c r="L152" s="5">
        <f t="shared" si="2"/>
        <v>157</v>
      </c>
      <c r="M152" t="s">
        <v>25</v>
      </c>
      <c r="N152" t="s">
        <v>16</v>
      </c>
    </row>
    <row r="153" spans="1:14" x14ac:dyDescent="0.25">
      <c r="A153" t="s">
        <v>52</v>
      </c>
      <c r="B153" t="s">
        <v>45</v>
      </c>
      <c r="C153" t="s">
        <v>35</v>
      </c>
      <c r="D153" t="s">
        <v>46</v>
      </c>
      <c r="E153" t="s">
        <v>17</v>
      </c>
      <c r="F153" t="s">
        <v>17</v>
      </c>
      <c r="G153">
        <v>41</v>
      </c>
      <c r="H153">
        <v>129</v>
      </c>
      <c r="I153">
        <v>0</v>
      </c>
      <c r="J153">
        <v>2</v>
      </c>
      <c r="K153">
        <v>39</v>
      </c>
      <c r="L153" s="5">
        <f t="shared" si="2"/>
        <v>211</v>
      </c>
      <c r="M153" t="s">
        <v>15</v>
      </c>
      <c r="N153" t="s">
        <v>16</v>
      </c>
    </row>
    <row r="154" spans="1:14" x14ac:dyDescent="0.25">
      <c r="A154" t="s">
        <v>52</v>
      </c>
      <c r="B154" t="s">
        <v>45</v>
      </c>
      <c r="C154" t="s">
        <v>35</v>
      </c>
      <c r="D154" t="s">
        <v>46</v>
      </c>
      <c r="E154" t="s">
        <v>17</v>
      </c>
      <c r="F154" t="s">
        <v>17</v>
      </c>
      <c r="G154">
        <v>27</v>
      </c>
      <c r="H154">
        <v>131</v>
      </c>
      <c r="I154">
        <v>2</v>
      </c>
      <c r="J154">
        <v>1</v>
      </c>
      <c r="K154">
        <v>10</v>
      </c>
      <c r="L154" s="5">
        <f t="shared" si="2"/>
        <v>171</v>
      </c>
      <c r="M154" t="s">
        <v>25</v>
      </c>
      <c r="N154" t="s">
        <v>16</v>
      </c>
    </row>
    <row r="155" spans="1:14" x14ac:dyDescent="0.25">
      <c r="A155" t="s">
        <v>52</v>
      </c>
      <c r="B155" t="s">
        <v>45</v>
      </c>
      <c r="C155" t="s">
        <v>35</v>
      </c>
      <c r="D155" t="s">
        <v>46</v>
      </c>
      <c r="E155" t="s">
        <v>17</v>
      </c>
      <c r="F155" t="s">
        <v>17</v>
      </c>
      <c r="G155">
        <v>41</v>
      </c>
      <c r="H155">
        <v>136</v>
      </c>
      <c r="I155">
        <v>1</v>
      </c>
      <c r="J155">
        <v>3</v>
      </c>
      <c r="K155">
        <v>44</v>
      </c>
      <c r="L155" s="5">
        <f t="shared" si="2"/>
        <v>225</v>
      </c>
      <c r="M155" t="s">
        <v>15</v>
      </c>
      <c r="N155" t="s">
        <v>16</v>
      </c>
    </row>
    <row r="156" spans="1:14" x14ac:dyDescent="0.25">
      <c r="A156" t="s">
        <v>52</v>
      </c>
      <c r="B156" t="s">
        <v>45</v>
      </c>
      <c r="C156" t="s">
        <v>35</v>
      </c>
      <c r="D156" t="s">
        <v>46</v>
      </c>
      <c r="E156" t="s">
        <v>17</v>
      </c>
      <c r="F156" t="s">
        <v>17</v>
      </c>
      <c r="G156">
        <v>31</v>
      </c>
      <c r="H156">
        <v>127</v>
      </c>
      <c r="I156">
        <v>2</v>
      </c>
      <c r="J156">
        <v>2</v>
      </c>
      <c r="K156">
        <v>14</v>
      </c>
      <c r="L156" s="5">
        <f t="shared" si="2"/>
        <v>176</v>
      </c>
      <c r="M156" t="s">
        <v>25</v>
      </c>
      <c r="N156" t="s">
        <v>16</v>
      </c>
    </row>
    <row r="157" spans="1:14" x14ac:dyDescent="0.25">
      <c r="A157" t="s">
        <v>52</v>
      </c>
      <c r="B157" t="s">
        <v>45</v>
      </c>
      <c r="C157" t="s">
        <v>35</v>
      </c>
      <c r="D157" t="s">
        <v>46</v>
      </c>
      <c r="E157" t="s">
        <v>17</v>
      </c>
      <c r="F157" t="s">
        <v>17</v>
      </c>
      <c r="G157">
        <v>29</v>
      </c>
      <c r="H157">
        <v>214</v>
      </c>
      <c r="I157">
        <v>0</v>
      </c>
      <c r="J157">
        <v>2</v>
      </c>
      <c r="K157">
        <v>0</v>
      </c>
      <c r="L157" s="5">
        <f t="shared" si="2"/>
        <v>245</v>
      </c>
      <c r="M157" t="s">
        <v>15</v>
      </c>
      <c r="N157" t="s">
        <v>16</v>
      </c>
    </row>
    <row r="158" spans="1:14" x14ac:dyDescent="0.25">
      <c r="A158" t="s">
        <v>52</v>
      </c>
      <c r="B158" t="s">
        <v>45</v>
      </c>
      <c r="C158" t="s">
        <v>35</v>
      </c>
      <c r="D158" t="s">
        <v>46</v>
      </c>
      <c r="E158" t="s">
        <v>17</v>
      </c>
      <c r="F158" t="s">
        <v>17</v>
      </c>
      <c r="G158">
        <v>0</v>
      </c>
      <c r="H158">
        <v>105</v>
      </c>
      <c r="I158">
        <v>1</v>
      </c>
      <c r="J158">
        <v>1</v>
      </c>
      <c r="K158">
        <v>0</v>
      </c>
      <c r="L158" s="5">
        <f t="shared" si="2"/>
        <v>107</v>
      </c>
      <c r="M158" t="s">
        <v>25</v>
      </c>
      <c r="N158" t="s">
        <v>16</v>
      </c>
    </row>
    <row r="159" spans="1:14" x14ac:dyDescent="0.25">
      <c r="A159" t="s">
        <v>52</v>
      </c>
      <c r="B159" t="s">
        <v>45</v>
      </c>
      <c r="C159" t="s">
        <v>35</v>
      </c>
      <c r="D159" t="s">
        <v>46</v>
      </c>
      <c r="E159" t="s">
        <v>24</v>
      </c>
      <c r="F159" t="s">
        <v>24</v>
      </c>
      <c r="G159">
        <v>28</v>
      </c>
      <c r="H159">
        <v>10</v>
      </c>
      <c r="I159">
        <v>0</v>
      </c>
      <c r="J159">
        <v>0</v>
      </c>
      <c r="K159">
        <v>54</v>
      </c>
      <c r="L159" s="5">
        <f t="shared" si="2"/>
        <v>92</v>
      </c>
      <c r="M159" t="s">
        <v>15</v>
      </c>
      <c r="N159" t="s">
        <v>16</v>
      </c>
    </row>
    <row r="160" spans="1:14" x14ac:dyDescent="0.25">
      <c r="A160" t="s">
        <v>52</v>
      </c>
      <c r="B160" t="s">
        <v>45</v>
      </c>
      <c r="C160" t="s">
        <v>35</v>
      </c>
      <c r="D160" t="s">
        <v>46</v>
      </c>
      <c r="E160" t="s">
        <v>24</v>
      </c>
      <c r="F160" t="s">
        <v>24</v>
      </c>
      <c r="G160">
        <v>60</v>
      </c>
      <c r="H160">
        <v>44</v>
      </c>
      <c r="I160">
        <v>0</v>
      </c>
      <c r="J160">
        <v>0</v>
      </c>
      <c r="K160">
        <v>117</v>
      </c>
      <c r="L160" s="5">
        <f t="shared" si="2"/>
        <v>221</v>
      </c>
      <c r="M160" t="s">
        <v>25</v>
      </c>
      <c r="N160" t="s">
        <v>16</v>
      </c>
    </row>
    <row r="161" spans="1:14" x14ac:dyDescent="0.25">
      <c r="A161" t="s">
        <v>52</v>
      </c>
      <c r="B161" t="s">
        <v>45</v>
      </c>
      <c r="C161" t="s">
        <v>35</v>
      </c>
      <c r="D161" t="s">
        <v>46</v>
      </c>
      <c r="E161" t="s">
        <v>24</v>
      </c>
      <c r="F161" t="s">
        <v>24</v>
      </c>
      <c r="G161">
        <v>34</v>
      </c>
      <c r="H161">
        <v>74</v>
      </c>
      <c r="I161">
        <v>0</v>
      </c>
      <c r="J161">
        <v>2</v>
      </c>
      <c r="K161">
        <v>46</v>
      </c>
      <c r="L161" s="5">
        <f t="shared" si="2"/>
        <v>156</v>
      </c>
      <c r="M161" t="s">
        <v>15</v>
      </c>
      <c r="N161" t="s">
        <v>16</v>
      </c>
    </row>
    <row r="162" spans="1:14" x14ac:dyDescent="0.25">
      <c r="A162" t="s">
        <v>52</v>
      </c>
      <c r="B162" t="s">
        <v>45</v>
      </c>
      <c r="C162" t="s">
        <v>35</v>
      </c>
      <c r="D162" t="s">
        <v>46</v>
      </c>
      <c r="E162" t="s">
        <v>27</v>
      </c>
      <c r="F162" t="s">
        <v>28</v>
      </c>
      <c r="G162">
        <v>3</v>
      </c>
      <c r="H162">
        <v>73</v>
      </c>
      <c r="I162">
        <v>0</v>
      </c>
      <c r="J162">
        <v>0</v>
      </c>
      <c r="K162">
        <v>3</v>
      </c>
      <c r="L162" s="5">
        <f t="shared" si="2"/>
        <v>79</v>
      </c>
      <c r="M162" t="s">
        <v>25</v>
      </c>
      <c r="N162" t="s">
        <v>16</v>
      </c>
    </row>
    <row r="163" spans="1:14" x14ac:dyDescent="0.25">
      <c r="A163" t="s">
        <v>53</v>
      </c>
      <c r="B163" t="s">
        <v>45</v>
      </c>
      <c r="C163" t="s">
        <v>35</v>
      </c>
      <c r="D163" t="s">
        <v>46</v>
      </c>
      <c r="E163" t="s">
        <v>17</v>
      </c>
      <c r="F163" t="s">
        <v>17</v>
      </c>
      <c r="G163">
        <v>44</v>
      </c>
      <c r="H163">
        <v>0</v>
      </c>
      <c r="I163">
        <v>1</v>
      </c>
      <c r="J163">
        <v>3</v>
      </c>
      <c r="K163">
        <v>40</v>
      </c>
      <c r="L163" s="5">
        <f t="shared" si="2"/>
        <v>88</v>
      </c>
      <c r="M163" t="s">
        <v>15</v>
      </c>
      <c r="N163" t="s">
        <v>16</v>
      </c>
    </row>
    <row r="164" spans="1:14" x14ac:dyDescent="0.25">
      <c r="A164" t="s">
        <v>53</v>
      </c>
      <c r="B164" t="s">
        <v>45</v>
      </c>
      <c r="C164" t="s">
        <v>35</v>
      </c>
      <c r="D164" t="s">
        <v>46</v>
      </c>
      <c r="E164" t="s">
        <v>17</v>
      </c>
      <c r="F164" t="s">
        <v>17</v>
      </c>
      <c r="G164">
        <v>30</v>
      </c>
      <c r="H164">
        <v>0</v>
      </c>
      <c r="I164">
        <v>0</v>
      </c>
      <c r="J164">
        <v>2</v>
      </c>
      <c r="K164">
        <v>18</v>
      </c>
      <c r="L164" s="5">
        <f t="shared" si="2"/>
        <v>50</v>
      </c>
      <c r="M164" t="s">
        <v>25</v>
      </c>
      <c r="N164" t="s">
        <v>16</v>
      </c>
    </row>
    <row r="165" spans="1:14" x14ac:dyDescent="0.25">
      <c r="A165" t="s">
        <v>53</v>
      </c>
      <c r="B165" t="s">
        <v>45</v>
      </c>
      <c r="C165" t="s">
        <v>35</v>
      </c>
      <c r="D165" t="s">
        <v>46</v>
      </c>
      <c r="E165" t="s">
        <v>17</v>
      </c>
      <c r="F165" t="s">
        <v>17</v>
      </c>
      <c r="G165">
        <v>42</v>
      </c>
      <c r="H165">
        <v>0</v>
      </c>
      <c r="I165">
        <v>0</v>
      </c>
      <c r="J165">
        <v>3</v>
      </c>
      <c r="K165">
        <v>46</v>
      </c>
      <c r="L165" s="5">
        <f t="shared" si="2"/>
        <v>91</v>
      </c>
      <c r="M165" t="s">
        <v>15</v>
      </c>
      <c r="N165" t="s">
        <v>16</v>
      </c>
    </row>
    <row r="166" spans="1:14" x14ac:dyDescent="0.25">
      <c r="A166" t="s">
        <v>53</v>
      </c>
      <c r="B166" t="s">
        <v>45</v>
      </c>
      <c r="C166" t="s">
        <v>35</v>
      </c>
      <c r="D166" t="s">
        <v>46</v>
      </c>
      <c r="E166" t="s">
        <v>17</v>
      </c>
      <c r="F166" t="s">
        <v>17</v>
      </c>
      <c r="G166">
        <v>34</v>
      </c>
      <c r="H166">
        <v>0</v>
      </c>
      <c r="I166">
        <v>0</v>
      </c>
      <c r="J166">
        <v>2</v>
      </c>
      <c r="K166">
        <v>17</v>
      </c>
      <c r="L166" s="5">
        <f t="shared" si="2"/>
        <v>53</v>
      </c>
      <c r="M166" t="s">
        <v>25</v>
      </c>
      <c r="N166" t="s">
        <v>16</v>
      </c>
    </row>
    <row r="167" spans="1:14" x14ac:dyDescent="0.25">
      <c r="A167" t="s">
        <v>53</v>
      </c>
      <c r="B167" t="s">
        <v>45</v>
      </c>
      <c r="C167" t="s">
        <v>35</v>
      </c>
      <c r="D167" t="s">
        <v>46</v>
      </c>
      <c r="E167" t="s">
        <v>17</v>
      </c>
      <c r="F167" t="s">
        <v>17</v>
      </c>
      <c r="G167">
        <v>36</v>
      </c>
      <c r="H167">
        <v>138</v>
      </c>
      <c r="I167">
        <v>0</v>
      </c>
      <c r="J167">
        <v>3</v>
      </c>
      <c r="K167">
        <v>40</v>
      </c>
      <c r="L167" s="5">
        <f t="shared" si="2"/>
        <v>217</v>
      </c>
      <c r="M167" t="s">
        <v>15</v>
      </c>
      <c r="N167" t="s">
        <v>16</v>
      </c>
    </row>
    <row r="168" spans="1:14" x14ac:dyDescent="0.25">
      <c r="A168" t="s">
        <v>53</v>
      </c>
      <c r="B168" t="s">
        <v>45</v>
      </c>
      <c r="C168" t="s">
        <v>35</v>
      </c>
      <c r="D168" t="s">
        <v>46</v>
      </c>
      <c r="E168" t="s">
        <v>17</v>
      </c>
      <c r="F168" t="s">
        <v>17</v>
      </c>
      <c r="G168">
        <v>23</v>
      </c>
      <c r="H168">
        <v>93</v>
      </c>
      <c r="I168">
        <v>2</v>
      </c>
      <c r="J168">
        <v>2</v>
      </c>
      <c r="K168">
        <v>15</v>
      </c>
      <c r="L168" s="5">
        <f t="shared" si="2"/>
        <v>135</v>
      </c>
      <c r="M168" t="s">
        <v>25</v>
      </c>
      <c r="N168" t="s">
        <v>16</v>
      </c>
    </row>
    <row r="169" spans="1:14" x14ac:dyDescent="0.25">
      <c r="A169" t="s">
        <v>53</v>
      </c>
      <c r="B169" t="s">
        <v>45</v>
      </c>
      <c r="C169" t="s">
        <v>35</v>
      </c>
      <c r="D169" t="s">
        <v>46</v>
      </c>
      <c r="E169" t="s">
        <v>17</v>
      </c>
      <c r="F169" t="s">
        <v>17</v>
      </c>
      <c r="G169">
        <v>34</v>
      </c>
      <c r="H169">
        <v>228</v>
      </c>
      <c r="I169">
        <v>1</v>
      </c>
      <c r="J169">
        <v>3</v>
      </c>
      <c r="K169">
        <v>2</v>
      </c>
      <c r="L169" s="5">
        <f t="shared" si="2"/>
        <v>268</v>
      </c>
      <c r="M169" t="s">
        <v>15</v>
      </c>
      <c r="N169" t="s">
        <v>16</v>
      </c>
    </row>
    <row r="170" spans="1:14" x14ac:dyDescent="0.25">
      <c r="A170" t="s">
        <v>53</v>
      </c>
      <c r="B170" t="s">
        <v>45</v>
      </c>
      <c r="C170" t="s">
        <v>35</v>
      </c>
      <c r="D170" t="s">
        <v>46</v>
      </c>
      <c r="E170" t="s">
        <v>17</v>
      </c>
      <c r="F170" t="s">
        <v>17</v>
      </c>
      <c r="G170">
        <v>11</v>
      </c>
      <c r="H170">
        <v>78</v>
      </c>
      <c r="I170">
        <v>2</v>
      </c>
      <c r="J170">
        <v>1</v>
      </c>
      <c r="K170">
        <v>0</v>
      </c>
      <c r="L170" s="5">
        <f t="shared" si="2"/>
        <v>92</v>
      </c>
      <c r="M170" t="s">
        <v>25</v>
      </c>
      <c r="N170" t="s">
        <v>16</v>
      </c>
    </row>
    <row r="171" spans="1:14" x14ac:dyDescent="0.25">
      <c r="A171" t="s">
        <v>53</v>
      </c>
      <c r="B171" t="s">
        <v>45</v>
      </c>
      <c r="C171" t="s">
        <v>35</v>
      </c>
      <c r="D171" t="s">
        <v>46</v>
      </c>
      <c r="E171" t="s">
        <v>17</v>
      </c>
      <c r="F171" t="s">
        <v>17</v>
      </c>
      <c r="G171">
        <v>14</v>
      </c>
      <c r="H171">
        <v>0</v>
      </c>
      <c r="I171">
        <v>2</v>
      </c>
      <c r="J171">
        <v>7</v>
      </c>
      <c r="K171">
        <v>0</v>
      </c>
      <c r="L171" s="5">
        <f t="shared" si="2"/>
        <v>23</v>
      </c>
      <c r="M171" t="s">
        <v>15</v>
      </c>
      <c r="N171" t="s">
        <v>16</v>
      </c>
    </row>
    <row r="172" spans="1:14" x14ac:dyDescent="0.25">
      <c r="A172" t="s">
        <v>53</v>
      </c>
      <c r="B172" t="s">
        <v>45</v>
      </c>
      <c r="C172" t="s">
        <v>35</v>
      </c>
      <c r="D172" t="s">
        <v>46</v>
      </c>
      <c r="E172" t="s">
        <v>17</v>
      </c>
      <c r="F172" t="s">
        <v>17</v>
      </c>
      <c r="G172">
        <v>3</v>
      </c>
      <c r="H172">
        <v>0</v>
      </c>
      <c r="I172">
        <v>0</v>
      </c>
      <c r="J172">
        <v>0</v>
      </c>
      <c r="K172">
        <v>0</v>
      </c>
      <c r="L172" s="5">
        <f t="shared" si="2"/>
        <v>3</v>
      </c>
      <c r="M172" t="s">
        <v>25</v>
      </c>
      <c r="N172" t="s">
        <v>16</v>
      </c>
    </row>
    <row r="173" spans="1:14" x14ac:dyDescent="0.25">
      <c r="A173" t="s">
        <v>53</v>
      </c>
      <c r="B173" t="s">
        <v>45</v>
      </c>
      <c r="C173" t="s">
        <v>35</v>
      </c>
      <c r="D173" t="s">
        <v>46</v>
      </c>
      <c r="E173" t="s">
        <v>49</v>
      </c>
      <c r="F173" t="s">
        <v>24</v>
      </c>
      <c r="G173">
        <v>18</v>
      </c>
      <c r="H173">
        <v>37</v>
      </c>
      <c r="I173">
        <v>0</v>
      </c>
      <c r="J173">
        <v>0</v>
      </c>
      <c r="K173">
        <v>15</v>
      </c>
      <c r="L173" s="5">
        <f t="shared" si="2"/>
        <v>70</v>
      </c>
      <c r="M173" t="s">
        <v>15</v>
      </c>
      <c r="N173" t="s">
        <v>16</v>
      </c>
    </row>
    <row r="174" spans="1:14" x14ac:dyDescent="0.25">
      <c r="A174" t="s">
        <v>53</v>
      </c>
      <c r="B174" t="s">
        <v>45</v>
      </c>
      <c r="C174" t="s">
        <v>35</v>
      </c>
      <c r="D174" t="s">
        <v>46</v>
      </c>
      <c r="E174" t="s">
        <v>49</v>
      </c>
      <c r="F174" t="s">
        <v>24</v>
      </c>
      <c r="G174">
        <v>18</v>
      </c>
      <c r="H174">
        <v>71</v>
      </c>
      <c r="I174">
        <v>0</v>
      </c>
      <c r="J174">
        <v>0</v>
      </c>
      <c r="K174">
        <v>15</v>
      </c>
      <c r="L174" s="5">
        <f t="shared" si="2"/>
        <v>104</v>
      </c>
      <c r="M174" t="s">
        <v>25</v>
      </c>
      <c r="N174" t="s">
        <v>16</v>
      </c>
    </row>
    <row r="175" spans="1:14" x14ac:dyDescent="0.25">
      <c r="A175" t="s">
        <v>53</v>
      </c>
      <c r="B175" t="s">
        <v>45</v>
      </c>
      <c r="C175" t="s">
        <v>35</v>
      </c>
      <c r="D175" t="s">
        <v>46</v>
      </c>
      <c r="E175" t="s">
        <v>24</v>
      </c>
      <c r="F175" t="s">
        <v>24</v>
      </c>
      <c r="G175">
        <v>37</v>
      </c>
      <c r="H175">
        <v>125</v>
      </c>
      <c r="I175">
        <v>0</v>
      </c>
      <c r="J175">
        <v>2</v>
      </c>
      <c r="K175">
        <v>46</v>
      </c>
      <c r="L175" s="5">
        <f t="shared" si="2"/>
        <v>210</v>
      </c>
      <c r="M175" t="s">
        <v>15</v>
      </c>
      <c r="N175" t="s">
        <v>16</v>
      </c>
    </row>
    <row r="176" spans="1:14" x14ac:dyDescent="0.25">
      <c r="A176" t="s">
        <v>53</v>
      </c>
      <c r="B176" t="s">
        <v>45</v>
      </c>
      <c r="C176" t="s">
        <v>35</v>
      </c>
      <c r="D176" t="s">
        <v>46</v>
      </c>
      <c r="E176" t="s">
        <v>24</v>
      </c>
      <c r="F176" t="s">
        <v>24</v>
      </c>
      <c r="G176">
        <v>44</v>
      </c>
      <c r="H176">
        <v>78</v>
      </c>
      <c r="I176">
        <v>0</v>
      </c>
      <c r="J176">
        <v>2</v>
      </c>
      <c r="K176">
        <v>74</v>
      </c>
      <c r="L176" s="5">
        <f t="shared" si="2"/>
        <v>198</v>
      </c>
      <c r="M176" t="s">
        <v>25</v>
      </c>
      <c r="N176" t="s">
        <v>16</v>
      </c>
    </row>
    <row r="177" spans="1:14" x14ac:dyDescent="0.25">
      <c r="A177" t="s">
        <v>53</v>
      </c>
      <c r="B177" t="s">
        <v>45</v>
      </c>
      <c r="C177" t="s">
        <v>35</v>
      </c>
      <c r="D177" t="s">
        <v>46</v>
      </c>
      <c r="E177" t="s">
        <v>27</v>
      </c>
      <c r="F177" t="s">
        <v>28</v>
      </c>
      <c r="G177">
        <v>4</v>
      </c>
      <c r="H177">
        <v>56</v>
      </c>
      <c r="I177">
        <v>0</v>
      </c>
      <c r="J177">
        <v>1</v>
      </c>
      <c r="K177">
        <v>2</v>
      </c>
      <c r="L177" s="5">
        <f t="shared" si="2"/>
        <v>63</v>
      </c>
      <c r="M177" t="s">
        <v>25</v>
      </c>
      <c r="N177" t="s">
        <v>16</v>
      </c>
    </row>
    <row r="178" spans="1:14" x14ac:dyDescent="0.25">
      <c r="A178" t="s">
        <v>54</v>
      </c>
      <c r="B178" t="s">
        <v>45</v>
      </c>
      <c r="C178" t="s">
        <v>32</v>
      </c>
      <c r="D178" t="s">
        <v>38</v>
      </c>
      <c r="E178" t="s">
        <v>136</v>
      </c>
      <c r="F178" t="s">
        <v>74</v>
      </c>
      <c r="G178">
        <v>50</v>
      </c>
      <c r="H178">
        <v>121</v>
      </c>
      <c r="I178">
        <v>0</v>
      </c>
      <c r="J178">
        <v>1</v>
      </c>
      <c r="K178">
        <v>20</v>
      </c>
      <c r="L178" s="5">
        <f t="shared" si="2"/>
        <v>192</v>
      </c>
      <c r="M178" t="s">
        <v>15</v>
      </c>
      <c r="N178" t="s">
        <v>23</v>
      </c>
    </row>
    <row r="179" spans="1:14" x14ac:dyDescent="0.25">
      <c r="A179" t="s">
        <v>54</v>
      </c>
      <c r="B179" t="s">
        <v>45</v>
      </c>
      <c r="C179" t="s">
        <v>32</v>
      </c>
      <c r="D179" t="s">
        <v>38</v>
      </c>
      <c r="E179" t="s">
        <v>24</v>
      </c>
      <c r="F179" t="s">
        <v>24</v>
      </c>
      <c r="G179">
        <v>27</v>
      </c>
      <c r="H179">
        <v>0</v>
      </c>
      <c r="I179">
        <v>0</v>
      </c>
      <c r="J179">
        <v>1</v>
      </c>
      <c r="K179">
        <v>21</v>
      </c>
      <c r="L179" s="5">
        <f t="shared" si="2"/>
        <v>49</v>
      </c>
      <c r="M179" t="s">
        <v>15</v>
      </c>
      <c r="N179" t="s">
        <v>23</v>
      </c>
    </row>
    <row r="180" spans="1:14" x14ac:dyDescent="0.25">
      <c r="A180" t="s">
        <v>54</v>
      </c>
      <c r="B180" t="s">
        <v>45</v>
      </c>
      <c r="C180" t="s">
        <v>32</v>
      </c>
      <c r="D180" t="s">
        <v>38</v>
      </c>
      <c r="E180" t="s">
        <v>17</v>
      </c>
      <c r="F180" t="s">
        <v>17</v>
      </c>
      <c r="G180">
        <v>33</v>
      </c>
      <c r="H180">
        <v>41</v>
      </c>
      <c r="I180">
        <v>0</v>
      </c>
      <c r="J180">
        <v>1</v>
      </c>
      <c r="K180">
        <v>27</v>
      </c>
      <c r="L180" s="5">
        <f t="shared" si="2"/>
        <v>102</v>
      </c>
      <c r="M180" t="s">
        <v>15</v>
      </c>
      <c r="N180" t="s">
        <v>23</v>
      </c>
    </row>
    <row r="181" spans="1:14" x14ac:dyDescent="0.25">
      <c r="A181" t="s">
        <v>54</v>
      </c>
      <c r="B181" t="s">
        <v>45</v>
      </c>
      <c r="C181" t="s">
        <v>32</v>
      </c>
      <c r="D181" t="s">
        <v>38</v>
      </c>
      <c r="E181" t="s">
        <v>17</v>
      </c>
      <c r="F181" t="s">
        <v>17</v>
      </c>
      <c r="G181">
        <v>11</v>
      </c>
      <c r="H181">
        <v>48</v>
      </c>
      <c r="I181">
        <v>0</v>
      </c>
      <c r="J181">
        <v>0</v>
      </c>
      <c r="K181">
        <v>3</v>
      </c>
      <c r="L181" s="5">
        <f t="shared" si="2"/>
        <v>62</v>
      </c>
      <c r="M181" t="s">
        <v>25</v>
      </c>
      <c r="N181" t="s">
        <v>23</v>
      </c>
    </row>
    <row r="182" spans="1:14" x14ac:dyDescent="0.25">
      <c r="A182" t="s">
        <v>54</v>
      </c>
      <c r="B182" t="s">
        <v>45</v>
      </c>
      <c r="C182" t="s">
        <v>32</v>
      </c>
      <c r="D182" t="s">
        <v>38</v>
      </c>
      <c r="E182" t="s">
        <v>17</v>
      </c>
      <c r="F182" t="s">
        <v>17</v>
      </c>
      <c r="G182">
        <v>33</v>
      </c>
      <c r="H182">
        <v>41</v>
      </c>
      <c r="I182">
        <v>0</v>
      </c>
      <c r="J182">
        <v>1</v>
      </c>
      <c r="K182">
        <v>27</v>
      </c>
      <c r="L182" s="5">
        <f t="shared" si="2"/>
        <v>102</v>
      </c>
      <c r="M182" t="s">
        <v>15</v>
      </c>
      <c r="N182" t="s">
        <v>23</v>
      </c>
    </row>
    <row r="183" spans="1:14" x14ac:dyDescent="0.25">
      <c r="A183" t="s">
        <v>54</v>
      </c>
      <c r="B183" t="s">
        <v>45</v>
      </c>
      <c r="C183" t="s">
        <v>32</v>
      </c>
      <c r="D183" t="s">
        <v>38</v>
      </c>
      <c r="E183" t="s">
        <v>17</v>
      </c>
      <c r="F183" t="s">
        <v>17</v>
      </c>
      <c r="G183">
        <v>11</v>
      </c>
      <c r="H183">
        <v>48</v>
      </c>
      <c r="I183">
        <v>0</v>
      </c>
      <c r="J183">
        <v>0</v>
      </c>
      <c r="K183">
        <v>3</v>
      </c>
      <c r="L183" s="5">
        <f t="shared" si="2"/>
        <v>62</v>
      </c>
      <c r="M183" t="s">
        <v>25</v>
      </c>
      <c r="N183" t="s">
        <v>23</v>
      </c>
    </row>
    <row r="184" spans="1:14" x14ac:dyDescent="0.25">
      <c r="A184" t="s">
        <v>54</v>
      </c>
      <c r="B184" t="s">
        <v>45</v>
      </c>
      <c r="C184" t="s">
        <v>32</v>
      </c>
      <c r="D184" t="s">
        <v>38</v>
      </c>
      <c r="E184" t="s">
        <v>40</v>
      </c>
      <c r="F184" t="s">
        <v>20</v>
      </c>
      <c r="G184">
        <v>14</v>
      </c>
      <c r="H184">
        <v>140</v>
      </c>
      <c r="I184">
        <v>0</v>
      </c>
      <c r="J184">
        <v>5</v>
      </c>
      <c r="K184">
        <v>4</v>
      </c>
      <c r="L184" s="5">
        <f t="shared" si="2"/>
        <v>163</v>
      </c>
      <c r="M184" t="s">
        <v>15</v>
      </c>
      <c r="N184" t="s">
        <v>23</v>
      </c>
    </row>
    <row r="185" spans="1:14" x14ac:dyDescent="0.25">
      <c r="A185" t="s">
        <v>54</v>
      </c>
      <c r="B185" t="s">
        <v>45</v>
      </c>
      <c r="C185" t="s">
        <v>32</v>
      </c>
      <c r="D185" t="s">
        <v>38</v>
      </c>
      <c r="E185" t="s">
        <v>40</v>
      </c>
      <c r="F185" t="s">
        <v>20</v>
      </c>
      <c r="G185">
        <v>14</v>
      </c>
      <c r="H185">
        <v>142</v>
      </c>
      <c r="I185">
        <v>0</v>
      </c>
      <c r="J185">
        <v>5</v>
      </c>
      <c r="K185">
        <v>4</v>
      </c>
      <c r="L185" s="5">
        <f t="shared" si="2"/>
        <v>165</v>
      </c>
      <c r="M185" t="s">
        <v>15</v>
      </c>
      <c r="N185" t="s">
        <v>23</v>
      </c>
    </row>
    <row r="186" spans="1:14" x14ac:dyDescent="0.25">
      <c r="A186" t="s">
        <v>54</v>
      </c>
      <c r="B186" t="s">
        <v>45</v>
      </c>
      <c r="C186" t="s">
        <v>32</v>
      </c>
      <c r="D186" t="s">
        <v>38</v>
      </c>
      <c r="E186" t="s">
        <v>57</v>
      </c>
      <c r="F186" t="s">
        <v>17</v>
      </c>
      <c r="G186">
        <v>3</v>
      </c>
      <c r="H186">
        <v>0</v>
      </c>
      <c r="I186">
        <v>0</v>
      </c>
      <c r="J186">
        <v>1</v>
      </c>
      <c r="K186">
        <v>4</v>
      </c>
      <c r="L186" s="5">
        <f t="shared" si="2"/>
        <v>8</v>
      </c>
      <c r="M186" t="s">
        <v>15</v>
      </c>
      <c r="N186" t="s">
        <v>23</v>
      </c>
    </row>
    <row r="187" spans="1:14" x14ac:dyDescent="0.25">
      <c r="A187" t="s">
        <v>54</v>
      </c>
      <c r="B187" t="s">
        <v>45</v>
      </c>
      <c r="C187" t="s">
        <v>32</v>
      </c>
      <c r="D187" t="s">
        <v>38</v>
      </c>
      <c r="E187" t="s">
        <v>57</v>
      </c>
      <c r="F187" t="s">
        <v>17</v>
      </c>
      <c r="G187">
        <v>9</v>
      </c>
      <c r="H187">
        <v>8</v>
      </c>
      <c r="I187">
        <v>0</v>
      </c>
      <c r="J187">
        <v>0</v>
      </c>
      <c r="K187">
        <v>15</v>
      </c>
      <c r="L187" s="5">
        <f t="shared" si="2"/>
        <v>32</v>
      </c>
      <c r="M187" t="s">
        <v>25</v>
      </c>
      <c r="N187" t="s">
        <v>23</v>
      </c>
    </row>
    <row r="188" spans="1:14" x14ac:dyDescent="0.25">
      <c r="A188" t="s">
        <v>54</v>
      </c>
      <c r="B188" t="s">
        <v>45</v>
      </c>
      <c r="C188" t="s">
        <v>32</v>
      </c>
      <c r="D188" t="s">
        <v>38</v>
      </c>
      <c r="E188" t="s">
        <v>57</v>
      </c>
      <c r="F188" t="s">
        <v>17</v>
      </c>
      <c r="G188">
        <v>6</v>
      </c>
      <c r="H188">
        <v>47</v>
      </c>
      <c r="I188">
        <v>0</v>
      </c>
      <c r="J188">
        <v>0</v>
      </c>
      <c r="K188">
        <v>6</v>
      </c>
      <c r="L188" s="5">
        <f t="shared" si="2"/>
        <v>59</v>
      </c>
      <c r="M188" t="s">
        <v>15</v>
      </c>
      <c r="N188" t="s">
        <v>23</v>
      </c>
    </row>
    <row r="189" spans="1:14" x14ac:dyDescent="0.25">
      <c r="A189" t="s">
        <v>54</v>
      </c>
      <c r="B189" t="s">
        <v>45</v>
      </c>
      <c r="C189" t="s">
        <v>32</v>
      </c>
      <c r="D189" t="s">
        <v>38</v>
      </c>
      <c r="E189" t="s">
        <v>57</v>
      </c>
      <c r="F189" t="s">
        <v>17</v>
      </c>
      <c r="G189">
        <v>4</v>
      </c>
      <c r="H189">
        <v>10</v>
      </c>
      <c r="I189">
        <v>0</v>
      </c>
      <c r="J189">
        <v>0</v>
      </c>
      <c r="K189">
        <v>16</v>
      </c>
      <c r="L189" s="5">
        <f t="shared" si="2"/>
        <v>30</v>
      </c>
      <c r="M189" t="s">
        <v>25</v>
      </c>
      <c r="N189" t="s">
        <v>23</v>
      </c>
    </row>
    <row r="190" spans="1:14" x14ac:dyDescent="0.25">
      <c r="A190" t="s">
        <v>54</v>
      </c>
      <c r="B190" t="s">
        <v>45</v>
      </c>
      <c r="C190" t="s">
        <v>32</v>
      </c>
      <c r="D190" t="s">
        <v>38</v>
      </c>
      <c r="E190" t="s">
        <v>41</v>
      </c>
      <c r="F190" t="s">
        <v>41</v>
      </c>
      <c r="G190">
        <v>19</v>
      </c>
      <c r="H190">
        <v>0</v>
      </c>
      <c r="I190">
        <v>0</v>
      </c>
      <c r="J190">
        <v>5</v>
      </c>
      <c r="K190">
        <v>10</v>
      </c>
      <c r="L190" s="5">
        <f t="shared" si="2"/>
        <v>34</v>
      </c>
      <c r="M190" t="s">
        <v>15</v>
      </c>
      <c r="N190" t="s">
        <v>23</v>
      </c>
    </row>
    <row r="191" spans="1:14" x14ac:dyDescent="0.25">
      <c r="A191" t="s">
        <v>54</v>
      </c>
      <c r="B191" t="s">
        <v>45</v>
      </c>
      <c r="C191" t="s">
        <v>32</v>
      </c>
      <c r="D191" t="s">
        <v>38</v>
      </c>
      <c r="E191" t="s">
        <v>41</v>
      </c>
      <c r="F191" t="s">
        <v>41</v>
      </c>
      <c r="G191">
        <v>9</v>
      </c>
      <c r="H191">
        <v>4</v>
      </c>
      <c r="I191">
        <v>0</v>
      </c>
      <c r="J191">
        <v>0</v>
      </c>
      <c r="K191">
        <v>27</v>
      </c>
      <c r="L191" s="5">
        <f t="shared" si="2"/>
        <v>40</v>
      </c>
      <c r="M191" t="s">
        <v>25</v>
      </c>
      <c r="N191" t="s">
        <v>23</v>
      </c>
    </row>
    <row r="192" spans="1:14" x14ac:dyDescent="0.25">
      <c r="A192" t="s">
        <v>54</v>
      </c>
      <c r="B192" t="s">
        <v>45</v>
      </c>
      <c r="C192" t="s">
        <v>32</v>
      </c>
      <c r="D192" t="s">
        <v>38</v>
      </c>
      <c r="E192" t="s">
        <v>41</v>
      </c>
      <c r="F192" t="s">
        <v>41</v>
      </c>
      <c r="G192">
        <v>19</v>
      </c>
      <c r="H192">
        <v>0</v>
      </c>
      <c r="I192">
        <v>0</v>
      </c>
      <c r="J192">
        <v>5</v>
      </c>
      <c r="K192">
        <v>11</v>
      </c>
      <c r="L192" s="5">
        <f t="shared" si="2"/>
        <v>35</v>
      </c>
      <c r="M192" t="s">
        <v>15</v>
      </c>
      <c r="N192" t="s">
        <v>23</v>
      </c>
    </row>
    <row r="193" spans="1:14" x14ac:dyDescent="0.25">
      <c r="A193" t="s">
        <v>54</v>
      </c>
      <c r="B193" t="s">
        <v>45</v>
      </c>
      <c r="C193" t="s">
        <v>32</v>
      </c>
      <c r="D193" t="s">
        <v>38</v>
      </c>
      <c r="E193" t="s">
        <v>41</v>
      </c>
      <c r="F193" t="s">
        <v>41</v>
      </c>
      <c r="G193">
        <v>9</v>
      </c>
      <c r="H193">
        <v>4</v>
      </c>
      <c r="I193">
        <v>0</v>
      </c>
      <c r="J193">
        <v>0</v>
      </c>
      <c r="K193">
        <v>26</v>
      </c>
      <c r="L193" s="5">
        <f t="shared" si="2"/>
        <v>39</v>
      </c>
      <c r="M193" t="s">
        <v>25</v>
      </c>
      <c r="N193" t="s">
        <v>23</v>
      </c>
    </row>
    <row r="194" spans="1:14" x14ac:dyDescent="0.25">
      <c r="A194" t="s">
        <v>54</v>
      </c>
      <c r="B194" t="s">
        <v>45</v>
      </c>
      <c r="C194" t="s">
        <v>32</v>
      </c>
      <c r="D194" t="s">
        <v>38</v>
      </c>
      <c r="E194" t="s">
        <v>24</v>
      </c>
      <c r="F194" t="s">
        <v>24</v>
      </c>
      <c r="G194">
        <v>19</v>
      </c>
      <c r="H194">
        <v>31</v>
      </c>
      <c r="I194">
        <v>0</v>
      </c>
      <c r="J194">
        <v>0</v>
      </c>
      <c r="K194">
        <v>30</v>
      </c>
      <c r="L194" s="5">
        <f t="shared" si="2"/>
        <v>80</v>
      </c>
      <c r="M194" t="s">
        <v>15</v>
      </c>
      <c r="N194" t="s">
        <v>23</v>
      </c>
    </row>
    <row r="195" spans="1:14" x14ac:dyDescent="0.25">
      <c r="A195" t="s">
        <v>54</v>
      </c>
      <c r="B195" t="s">
        <v>45</v>
      </c>
      <c r="C195" t="s">
        <v>32</v>
      </c>
      <c r="D195" t="s">
        <v>38</v>
      </c>
      <c r="E195" t="s">
        <v>24</v>
      </c>
      <c r="F195" t="s">
        <v>24</v>
      </c>
      <c r="G195">
        <v>13</v>
      </c>
      <c r="H195">
        <v>94</v>
      </c>
      <c r="I195">
        <v>0</v>
      </c>
      <c r="J195">
        <v>0</v>
      </c>
      <c r="K195">
        <v>81</v>
      </c>
      <c r="L195" s="5">
        <f t="shared" si="2"/>
        <v>188</v>
      </c>
      <c r="M195" t="s">
        <v>15</v>
      </c>
      <c r="N195" t="s">
        <v>23</v>
      </c>
    </row>
    <row r="196" spans="1:14" x14ac:dyDescent="0.25">
      <c r="A196" t="s">
        <v>54</v>
      </c>
      <c r="B196" t="s">
        <v>45</v>
      </c>
      <c r="C196" t="s">
        <v>32</v>
      </c>
      <c r="D196" t="s">
        <v>38</v>
      </c>
      <c r="E196" t="s">
        <v>24</v>
      </c>
      <c r="F196" t="s">
        <v>24</v>
      </c>
      <c r="G196">
        <v>10</v>
      </c>
      <c r="H196">
        <v>0</v>
      </c>
      <c r="I196">
        <v>0</v>
      </c>
      <c r="J196">
        <v>0</v>
      </c>
      <c r="K196">
        <v>42</v>
      </c>
      <c r="L196" s="5">
        <f t="shared" ref="L196:L259" si="3">SUM(G196:K196)</f>
        <v>52</v>
      </c>
      <c r="M196" t="s">
        <v>25</v>
      </c>
      <c r="N196" t="s">
        <v>23</v>
      </c>
    </row>
    <row r="197" spans="1:14" x14ac:dyDescent="0.25">
      <c r="A197" t="s">
        <v>54</v>
      </c>
      <c r="B197" t="s">
        <v>45</v>
      </c>
      <c r="C197" t="s">
        <v>32</v>
      </c>
      <c r="D197" t="s">
        <v>38</v>
      </c>
      <c r="E197" t="s">
        <v>24</v>
      </c>
      <c r="F197" t="s">
        <v>24</v>
      </c>
      <c r="G197">
        <v>12</v>
      </c>
      <c r="H197">
        <v>0</v>
      </c>
      <c r="I197">
        <v>0</v>
      </c>
      <c r="J197">
        <v>0</v>
      </c>
      <c r="K197">
        <v>31</v>
      </c>
      <c r="L197" s="5">
        <f t="shared" si="3"/>
        <v>43</v>
      </c>
      <c r="M197" t="s">
        <v>15</v>
      </c>
      <c r="N197" t="s">
        <v>23</v>
      </c>
    </row>
    <row r="198" spans="1:14" x14ac:dyDescent="0.25">
      <c r="A198" t="s">
        <v>54</v>
      </c>
      <c r="B198" t="s">
        <v>45</v>
      </c>
      <c r="C198" t="s">
        <v>32</v>
      </c>
      <c r="D198" t="s">
        <v>38</v>
      </c>
      <c r="E198" t="s">
        <v>24</v>
      </c>
      <c r="F198" t="s">
        <v>24</v>
      </c>
      <c r="G198">
        <v>16</v>
      </c>
      <c r="H198">
        <v>31</v>
      </c>
      <c r="I198">
        <v>0</v>
      </c>
      <c r="J198">
        <v>0</v>
      </c>
      <c r="K198">
        <v>17</v>
      </c>
      <c r="L198" s="5">
        <f t="shared" si="3"/>
        <v>64</v>
      </c>
      <c r="M198" t="s">
        <v>15</v>
      </c>
      <c r="N198" t="s">
        <v>23</v>
      </c>
    </row>
    <row r="199" spans="1:14" x14ac:dyDescent="0.25">
      <c r="A199" t="s">
        <v>54</v>
      </c>
      <c r="B199" t="s">
        <v>45</v>
      </c>
      <c r="C199" t="s">
        <v>32</v>
      </c>
      <c r="D199" t="s">
        <v>38</v>
      </c>
      <c r="E199" t="s">
        <v>24</v>
      </c>
      <c r="F199" t="s">
        <v>24</v>
      </c>
      <c r="G199">
        <v>20</v>
      </c>
      <c r="H199">
        <v>31</v>
      </c>
      <c r="I199">
        <v>0</v>
      </c>
      <c r="J199">
        <v>0</v>
      </c>
      <c r="K199">
        <v>30</v>
      </c>
      <c r="L199" s="5">
        <f t="shared" si="3"/>
        <v>81</v>
      </c>
      <c r="M199" t="s">
        <v>15</v>
      </c>
      <c r="N199" t="s">
        <v>23</v>
      </c>
    </row>
    <row r="200" spans="1:14" x14ac:dyDescent="0.25">
      <c r="A200" t="s">
        <v>54</v>
      </c>
      <c r="B200" t="s">
        <v>45</v>
      </c>
      <c r="C200" t="s">
        <v>32</v>
      </c>
      <c r="D200" t="s">
        <v>38</v>
      </c>
      <c r="E200" t="s">
        <v>20</v>
      </c>
      <c r="F200" t="s">
        <v>20</v>
      </c>
      <c r="G200">
        <v>55</v>
      </c>
      <c r="H200">
        <v>70</v>
      </c>
      <c r="I200">
        <v>0</v>
      </c>
      <c r="J200">
        <v>2</v>
      </c>
      <c r="K200">
        <v>54</v>
      </c>
      <c r="L200" s="5">
        <f t="shared" si="3"/>
        <v>181</v>
      </c>
      <c r="M200" t="s">
        <v>15</v>
      </c>
      <c r="N200" t="s">
        <v>23</v>
      </c>
    </row>
    <row r="201" spans="1:14" x14ac:dyDescent="0.25">
      <c r="A201" t="s">
        <v>54</v>
      </c>
      <c r="B201" t="s">
        <v>45</v>
      </c>
      <c r="C201" t="s">
        <v>32</v>
      </c>
      <c r="D201" t="s">
        <v>38</v>
      </c>
      <c r="E201" t="s">
        <v>20</v>
      </c>
      <c r="F201" t="s">
        <v>20</v>
      </c>
      <c r="G201">
        <v>42</v>
      </c>
      <c r="H201">
        <v>202</v>
      </c>
      <c r="I201">
        <v>0</v>
      </c>
      <c r="J201">
        <v>4</v>
      </c>
      <c r="K201">
        <v>63</v>
      </c>
      <c r="L201" s="5">
        <f t="shared" si="3"/>
        <v>311</v>
      </c>
      <c r="M201" t="s">
        <v>15</v>
      </c>
      <c r="N201" t="s">
        <v>23</v>
      </c>
    </row>
    <row r="202" spans="1:14" x14ac:dyDescent="0.25">
      <c r="A202" t="s">
        <v>54</v>
      </c>
      <c r="B202" t="s">
        <v>45</v>
      </c>
      <c r="C202" t="s">
        <v>32</v>
      </c>
      <c r="D202" t="s">
        <v>38</v>
      </c>
      <c r="E202" t="s">
        <v>14</v>
      </c>
      <c r="F202" t="s">
        <v>14</v>
      </c>
      <c r="G202">
        <v>30</v>
      </c>
      <c r="H202">
        <v>23</v>
      </c>
      <c r="I202">
        <v>0</v>
      </c>
      <c r="J202">
        <v>0</v>
      </c>
      <c r="K202">
        <v>23</v>
      </c>
      <c r="L202" s="5">
        <f t="shared" si="3"/>
        <v>76</v>
      </c>
      <c r="M202" t="s">
        <v>15</v>
      </c>
      <c r="N202" t="s">
        <v>23</v>
      </c>
    </row>
    <row r="203" spans="1:14" x14ac:dyDescent="0.25">
      <c r="A203" t="s">
        <v>54</v>
      </c>
      <c r="B203" t="s">
        <v>45</v>
      </c>
      <c r="C203" t="s">
        <v>32</v>
      </c>
      <c r="D203" t="s">
        <v>38</v>
      </c>
      <c r="E203" t="s">
        <v>14</v>
      </c>
      <c r="F203" t="s">
        <v>14</v>
      </c>
      <c r="G203">
        <v>30</v>
      </c>
      <c r="H203">
        <v>50</v>
      </c>
      <c r="I203">
        <v>0</v>
      </c>
      <c r="J203">
        <v>0</v>
      </c>
      <c r="K203">
        <v>23</v>
      </c>
      <c r="L203" s="5">
        <f t="shared" si="3"/>
        <v>103</v>
      </c>
      <c r="M203" t="s">
        <v>15</v>
      </c>
      <c r="N203" t="s">
        <v>23</v>
      </c>
    </row>
    <row r="204" spans="1:14" x14ac:dyDescent="0.25">
      <c r="A204" t="s">
        <v>54</v>
      </c>
      <c r="B204" t="s">
        <v>45</v>
      </c>
      <c r="C204" t="s">
        <v>32</v>
      </c>
      <c r="D204" t="s">
        <v>38</v>
      </c>
      <c r="E204" t="s">
        <v>17</v>
      </c>
      <c r="F204" t="s">
        <v>17</v>
      </c>
      <c r="G204">
        <v>30</v>
      </c>
      <c r="H204">
        <v>40</v>
      </c>
      <c r="I204">
        <v>0</v>
      </c>
      <c r="J204">
        <v>1</v>
      </c>
      <c r="K204">
        <v>35</v>
      </c>
      <c r="L204" s="5">
        <f t="shared" si="3"/>
        <v>106</v>
      </c>
      <c r="M204" t="s">
        <v>15</v>
      </c>
      <c r="N204" t="s">
        <v>23</v>
      </c>
    </row>
    <row r="205" spans="1:14" x14ac:dyDescent="0.25">
      <c r="A205" t="s">
        <v>54</v>
      </c>
      <c r="B205" t="s">
        <v>45</v>
      </c>
      <c r="C205" t="s">
        <v>32</v>
      </c>
      <c r="D205" t="s">
        <v>38</v>
      </c>
      <c r="E205" t="s">
        <v>17</v>
      </c>
      <c r="F205" t="s">
        <v>17</v>
      </c>
      <c r="G205">
        <v>10</v>
      </c>
      <c r="H205">
        <v>47</v>
      </c>
      <c r="I205">
        <v>0</v>
      </c>
      <c r="J205">
        <v>0</v>
      </c>
      <c r="K205">
        <v>3</v>
      </c>
      <c r="L205" s="5">
        <f t="shared" si="3"/>
        <v>60</v>
      </c>
      <c r="M205" t="s">
        <v>25</v>
      </c>
      <c r="N205" t="s">
        <v>23</v>
      </c>
    </row>
    <row r="206" spans="1:14" x14ac:dyDescent="0.25">
      <c r="A206" t="s">
        <v>54</v>
      </c>
      <c r="B206" t="s">
        <v>45</v>
      </c>
      <c r="C206" t="s">
        <v>32</v>
      </c>
      <c r="D206" t="s">
        <v>38</v>
      </c>
      <c r="E206" t="s">
        <v>17</v>
      </c>
      <c r="F206" t="s">
        <v>17</v>
      </c>
      <c r="G206">
        <v>37</v>
      </c>
      <c r="H206">
        <v>40</v>
      </c>
      <c r="I206">
        <v>0</v>
      </c>
      <c r="J206">
        <v>1</v>
      </c>
      <c r="K206">
        <v>35</v>
      </c>
      <c r="L206" s="5">
        <f t="shared" si="3"/>
        <v>113</v>
      </c>
      <c r="M206" t="s">
        <v>15</v>
      </c>
      <c r="N206" t="s">
        <v>23</v>
      </c>
    </row>
    <row r="207" spans="1:14" x14ac:dyDescent="0.25">
      <c r="A207" t="s">
        <v>54</v>
      </c>
      <c r="B207" t="s">
        <v>45</v>
      </c>
      <c r="C207" t="s">
        <v>32</v>
      </c>
      <c r="D207" t="s">
        <v>38</v>
      </c>
      <c r="E207" t="s">
        <v>17</v>
      </c>
      <c r="F207" t="s">
        <v>17</v>
      </c>
      <c r="G207">
        <v>10</v>
      </c>
      <c r="H207">
        <v>47</v>
      </c>
      <c r="I207">
        <v>0</v>
      </c>
      <c r="J207">
        <v>0</v>
      </c>
      <c r="K207">
        <v>3</v>
      </c>
      <c r="L207" s="5">
        <f t="shared" si="3"/>
        <v>60</v>
      </c>
      <c r="M207" t="s">
        <v>25</v>
      </c>
      <c r="N207" t="s">
        <v>23</v>
      </c>
    </row>
    <row r="208" spans="1:14" x14ac:dyDescent="0.25">
      <c r="A208" t="s">
        <v>54</v>
      </c>
      <c r="B208" t="s">
        <v>45</v>
      </c>
      <c r="C208" t="s">
        <v>32</v>
      </c>
      <c r="D208" t="s">
        <v>38</v>
      </c>
      <c r="E208" t="s">
        <v>27</v>
      </c>
      <c r="F208" t="s">
        <v>28</v>
      </c>
      <c r="G208">
        <v>9</v>
      </c>
      <c r="H208">
        <v>23</v>
      </c>
      <c r="I208">
        <v>0</v>
      </c>
      <c r="J208">
        <v>2</v>
      </c>
      <c r="K208">
        <v>40</v>
      </c>
      <c r="L208" s="5">
        <f t="shared" si="3"/>
        <v>74</v>
      </c>
      <c r="M208" t="s">
        <v>25</v>
      </c>
      <c r="N208" t="s">
        <v>23</v>
      </c>
    </row>
    <row r="209" spans="1:14" x14ac:dyDescent="0.25">
      <c r="A209" t="s">
        <v>55</v>
      </c>
      <c r="B209" t="s">
        <v>45</v>
      </c>
      <c r="C209" t="s">
        <v>35</v>
      </c>
      <c r="D209" t="s">
        <v>38</v>
      </c>
      <c r="E209" t="s">
        <v>17</v>
      </c>
      <c r="F209" t="s">
        <v>17</v>
      </c>
      <c r="G209">
        <v>23</v>
      </c>
      <c r="H209">
        <v>59</v>
      </c>
      <c r="I209">
        <v>0</v>
      </c>
      <c r="J209">
        <v>1</v>
      </c>
      <c r="K209">
        <v>14</v>
      </c>
      <c r="L209" s="5">
        <f t="shared" si="3"/>
        <v>97</v>
      </c>
      <c r="M209" t="s">
        <v>15</v>
      </c>
      <c r="N209" t="s">
        <v>23</v>
      </c>
    </row>
    <row r="210" spans="1:14" x14ac:dyDescent="0.25">
      <c r="A210" t="s">
        <v>55</v>
      </c>
      <c r="B210" t="s">
        <v>45</v>
      </c>
      <c r="C210" t="s">
        <v>35</v>
      </c>
      <c r="D210" t="s">
        <v>38</v>
      </c>
      <c r="E210" t="s">
        <v>17</v>
      </c>
      <c r="F210" t="s">
        <v>17</v>
      </c>
      <c r="G210">
        <v>14</v>
      </c>
      <c r="H210">
        <v>65</v>
      </c>
      <c r="I210">
        <v>0</v>
      </c>
      <c r="J210">
        <v>0</v>
      </c>
      <c r="K210">
        <v>1</v>
      </c>
      <c r="L210" s="5">
        <f t="shared" si="3"/>
        <v>80</v>
      </c>
      <c r="M210" t="s">
        <v>25</v>
      </c>
      <c r="N210" t="s">
        <v>23</v>
      </c>
    </row>
    <row r="211" spans="1:14" x14ac:dyDescent="0.25">
      <c r="A211" t="s">
        <v>55</v>
      </c>
      <c r="B211" t="s">
        <v>45</v>
      </c>
      <c r="C211" t="s">
        <v>35</v>
      </c>
      <c r="D211" t="s">
        <v>38</v>
      </c>
      <c r="E211" t="s">
        <v>41</v>
      </c>
      <c r="F211" t="s">
        <v>41</v>
      </c>
      <c r="G211">
        <v>25</v>
      </c>
      <c r="H211">
        <v>41</v>
      </c>
      <c r="I211">
        <v>0</v>
      </c>
      <c r="J211">
        <v>1</v>
      </c>
      <c r="K211">
        <v>5</v>
      </c>
      <c r="L211" s="5">
        <f t="shared" si="3"/>
        <v>72</v>
      </c>
      <c r="M211" t="s">
        <v>15</v>
      </c>
      <c r="N211" t="s">
        <v>23</v>
      </c>
    </row>
    <row r="212" spans="1:14" x14ac:dyDescent="0.25">
      <c r="A212" t="s">
        <v>55</v>
      </c>
      <c r="B212" t="s">
        <v>45</v>
      </c>
      <c r="C212" t="s">
        <v>35</v>
      </c>
      <c r="D212" t="s">
        <v>38</v>
      </c>
      <c r="E212" t="s">
        <v>41</v>
      </c>
      <c r="F212" t="s">
        <v>41</v>
      </c>
      <c r="G212">
        <v>10</v>
      </c>
      <c r="H212">
        <v>89</v>
      </c>
      <c r="I212">
        <v>0</v>
      </c>
      <c r="J212">
        <v>1</v>
      </c>
      <c r="K212">
        <v>4</v>
      </c>
      <c r="L212" s="5">
        <f t="shared" si="3"/>
        <v>104</v>
      </c>
      <c r="M212" t="s">
        <v>25</v>
      </c>
      <c r="N212" t="s">
        <v>23</v>
      </c>
    </row>
    <row r="213" spans="1:14" x14ac:dyDescent="0.25">
      <c r="A213" t="s">
        <v>55</v>
      </c>
      <c r="B213" t="s">
        <v>45</v>
      </c>
      <c r="C213" t="s">
        <v>35</v>
      </c>
      <c r="D213" t="s">
        <v>38</v>
      </c>
      <c r="E213" t="s">
        <v>57</v>
      </c>
      <c r="F213" t="s">
        <v>17</v>
      </c>
      <c r="G213">
        <v>5</v>
      </c>
      <c r="H213">
        <v>10</v>
      </c>
      <c r="I213">
        <v>0</v>
      </c>
      <c r="J213">
        <v>2</v>
      </c>
      <c r="K213">
        <v>5</v>
      </c>
      <c r="L213" s="5">
        <f t="shared" si="3"/>
        <v>22</v>
      </c>
      <c r="M213" t="s">
        <v>15</v>
      </c>
      <c r="N213" t="s">
        <v>23</v>
      </c>
    </row>
    <row r="214" spans="1:14" x14ac:dyDescent="0.25">
      <c r="A214" t="s">
        <v>55</v>
      </c>
      <c r="B214" t="s">
        <v>45</v>
      </c>
      <c r="C214" t="s">
        <v>35</v>
      </c>
      <c r="D214" t="s">
        <v>38</v>
      </c>
      <c r="E214" t="s">
        <v>57</v>
      </c>
      <c r="F214" t="s">
        <v>17</v>
      </c>
      <c r="G214">
        <v>0</v>
      </c>
      <c r="H214">
        <v>30</v>
      </c>
      <c r="I214">
        <v>0</v>
      </c>
      <c r="J214">
        <v>0</v>
      </c>
      <c r="K214">
        <v>0</v>
      </c>
      <c r="L214" s="5">
        <f t="shared" si="3"/>
        <v>30</v>
      </c>
      <c r="M214" t="s">
        <v>25</v>
      </c>
      <c r="N214" t="s">
        <v>23</v>
      </c>
    </row>
    <row r="215" spans="1:14" x14ac:dyDescent="0.25">
      <c r="A215" t="s">
        <v>55</v>
      </c>
      <c r="B215" t="s">
        <v>45</v>
      </c>
      <c r="C215" t="s">
        <v>35</v>
      </c>
      <c r="D215" t="s">
        <v>38</v>
      </c>
      <c r="E215" t="s">
        <v>136</v>
      </c>
      <c r="F215" t="s">
        <v>74</v>
      </c>
      <c r="G215">
        <v>20</v>
      </c>
      <c r="H215">
        <v>34</v>
      </c>
      <c r="I215">
        <v>0</v>
      </c>
      <c r="J215">
        <v>1</v>
      </c>
      <c r="K215">
        <v>21</v>
      </c>
      <c r="L215" s="5">
        <f t="shared" si="3"/>
        <v>76</v>
      </c>
      <c r="M215" t="s">
        <v>15</v>
      </c>
      <c r="N215" t="s">
        <v>23</v>
      </c>
    </row>
    <row r="216" spans="1:14" x14ac:dyDescent="0.25">
      <c r="A216" t="s">
        <v>55</v>
      </c>
      <c r="B216" t="s">
        <v>45</v>
      </c>
      <c r="C216" t="s">
        <v>35</v>
      </c>
      <c r="D216" t="s">
        <v>38</v>
      </c>
      <c r="E216" t="s">
        <v>131</v>
      </c>
      <c r="F216" t="s">
        <v>74</v>
      </c>
      <c r="G216">
        <v>23</v>
      </c>
      <c r="H216">
        <v>83</v>
      </c>
      <c r="I216">
        <v>0</v>
      </c>
      <c r="J216">
        <v>2</v>
      </c>
      <c r="K216">
        <v>6</v>
      </c>
      <c r="L216" s="5">
        <f t="shared" si="3"/>
        <v>114</v>
      </c>
      <c r="M216" t="s">
        <v>15</v>
      </c>
      <c r="N216" t="s">
        <v>23</v>
      </c>
    </row>
    <row r="217" spans="1:14" x14ac:dyDescent="0.25">
      <c r="A217" t="s">
        <v>55</v>
      </c>
      <c r="B217" t="s">
        <v>45</v>
      </c>
      <c r="C217" t="s">
        <v>35</v>
      </c>
      <c r="D217" t="s">
        <v>38</v>
      </c>
      <c r="E217" t="s">
        <v>24</v>
      </c>
      <c r="F217" t="s">
        <v>24</v>
      </c>
      <c r="G217">
        <v>15</v>
      </c>
      <c r="H217">
        <v>43</v>
      </c>
      <c r="I217">
        <v>0</v>
      </c>
      <c r="J217">
        <v>0</v>
      </c>
      <c r="K217">
        <v>9</v>
      </c>
      <c r="L217" s="5">
        <f t="shared" si="3"/>
        <v>67</v>
      </c>
      <c r="M217" t="s">
        <v>15</v>
      </c>
      <c r="N217" t="s">
        <v>23</v>
      </c>
    </row>
    <row r="218" spans="1:14" x14ac:dyDescent="0.25">
      <c r="A218" t="s">
        <v>55</v>
      </c>
      <c r="B218" t="s">
        <v>45</v>
      </c>
      <c r="C218" t="s">
        <v>35</v>
      </c>
      <c r="D218" t="s">
        <v>38</v>
      </c>
      <c r="E218" t="s">
        <v>24</v>
      </c>
      <c r="F218" t="s">
        <v>24</v>
      </c>
      <c r="G218">
        <v>48</v>
      </c>
      <c r="H218">
        <v>161</v>
      </c>
      <c r="I218">
        <v>0</v>
      </c>
      <c r="J218">
        <v>0</v>
      </c>
      <c r="K218">
        <v>1</v>
      </c>
      <c r="L218" s="5">
        <f t="shared" si="3"/>
        <v>210</v>
      </c>
      <c r="M218" t="s">
        <v>25</v>
      </c>
      <c r="N218" t="s">
        <v>23</v>
      </c>
    </row>
    <row r="219" spans="1:14" x14ac:dyDescent="0.25">
      <c r="A219" t="s">
        <v>55</v>
      </c>
      <c r="B219" t="s">
        <v>45</v>
      </c>
      <c r="C219" t="s">
        <v>35</v>
      </c>
      <c r="D219" t="s">
        <v>38</v>
      </c>
      <c r="E219" t="s">
        <v>60</v>
      </c>
      <c r="F219" t="s">
        <v>60</v>
      </c>
      <c r="G219">
        <v>19</v>
      </c>
      <c r="H219">
        <v>25</v>
      </c>
      <c r="I219">
        <v>0</v>
      </c>
      <c r="J219">
        <v>0</v>
      </c>
      <c r="K219">
        <v>13</v>
      </c>
      <c r="L219" s="5">
        <f t="shared" si="3"/>
        <v>57</v>
      </c>
      <c r="M219" t="s">
        <v>15</v>
      </c>
      <c r="N219" t="s">
        <v>23</v>
      </c>
    </row>
    <row r="220" spans="1:14" x14ac:dyDescent="0.25">
      <c r="A220" t="s">
        <v>55</v>
      </c>
      <c r="B220" t="s">
        <v>45</v>
      </c>
      <c r="C220" t="s">
        <v>35</v>
      </c>
      <c r="D220" t="s">
        <v>38</v>
      </c>
      <c r="E220" t="s">
        <v>24</v>
      </c>
      <c r="F220" t="s">
        <v>24</v>
      </c>
      <c r="G220">
        <v>12</v>
      </c>
      <c r="H220">
        <v>12</v>
      </c>
      <c r="I220">
        <v>0</v>
      </c>
      <c r="J220">
        <v>0</v>
      </c>
      <c r="K220">
        <v>15</v>
      </c>
      <c r="L220" s="5">
        <f t="shared" si="3"/>
        <v>39</v>
      </c>
      <c r="M220" t="s">
        <v>15</v>
      </c>
      <c r="N220" t="s">
        <v>23</v>
      </c>
    </row>
    <row r="221" spans="1:14" x14ac:dyDescent="0.25">
      <c r="A221" t="s">
        <v>55</v>
      </c>
      <c r="B221" t="s">
        <v>45</v>
      </c>
      <c r="C221" t="s">
        <v>35</v>
      </c>
      <c r="D221" t="s">
        <v>38</v>
      </c>
      <c r="E221" t="s">
        <v>24</v>
      </c>
      <c r="F221" t="s">
        <v>24</v>
      </c>
      <c r="G221">
        <v>11</v>
      </c>
      <c r="H221">
        <v>72</v>
      </c>
      <c r="I221">
        <v>0</v>
      </c>
      <c r="J221">
        <v>0</v>
      </c>
      <c r="K221">
        <v>8</v>
      </c>
      <c r="L221" s="5">
        <f t="shared" si="3"/>
        <v>91</v>
      </c>
      <c r="M221" t="s">
        <v>15</v>
      </c>
      <c r="N221" t="s">
        <v>23</v>
      </c>
    </row>
    <row r="222" spans="1:14" x14ac:dyDescent="0.25">
      <c r="A222" t="s">
        <v>56</v>
      </c>
      <c r="B222" t="s">
        <v>45</v>
      </c>
      <c r="C222" t="s">
        <v>35</v>
      </c>
      <c r="D222" t="s">
        <v>38</v>
      </c>
      <c r="E222" t="s">
        <v>17</v>
      </c>
      <c r="F222" t="s">
        <v>17</v>
      </c>
      <c r="G222">
        <v>10</v>
      </c>
      <c r="H222">
        <v>25</v>
      </c>
      <c r="I222">
        <v>0</v>
      </c>
      <c r="J222">
        <v>2</v>
      </c>
      <c r="K222">
        <v>21</v>
      </c>
      <c r="L222" s="5">
        <f t="shared" si="3"/>
        <v>58</v>
      </c>
      <c r="M222" t="s">
        <v>15</v>
      </c>
      <c r="N222" t="s">
        <v>23</v>
      </c>
    </row>
    <row r="223" spans="1:14" x14ac:dyDescent="0.25">
      <c r="A223" t="s">
        <v>56</v>
      </c>
      <c r="B223" t="s">
        <v>45</v>
      </c>
      <c r="C223" t="s">
        <v>35</v>
      </c>
      <c r="D223" t="s">
        <v>38</v>
      </c>
      <c r="E223" t="s">
        <v>17</v>
      </c>
      <c r="F223" t="s">
        <v>17</v>
      </c>
      <c r="G223">
        <v>41</v>
      </c>
      <c r="H223">
        <v>95</v>
      </c>
      <c r="I223">
        <v>0</v>
      </c>
      <c r="J223">
        <v>0</v>
      </c>
      <c r="K223">
        <v>35</v>
      </c>
      <c r="L223" s="5">
        <f t="shared" si="3"/>
        <v>171</v>
      </c>
      <c r="M223" t="s">
        <v>25</v>
      </c>
      <c r="N223" t="s">
        <v>23</v>
      </c>
    </row>
    <row r="224" spans="1:14" x14ac:dyDescent="0.25">
      <c r="A224" t="s">
        <v>56</v>
      </c>
      <c r="B224" t="s">
        <v>45</v>
      </c>
      <c r="C224" t="s">
        <v>35</v>
      </c>
      <c r="D224" t="s">
        <v>38</v>
      </c>
      <c r="E224" t="s">
        <v>41</v>
      </c>
      <c r="F224" t="s">
        <v>41</v>
      </c>
      <c r="G224">
        <v>14</v>
      </c>
      <c r="H224">
        <v>0</v>
      </c>
      <c r="I224">
        <v>0</v>
      </c>
      <c r="J224">
        <v>1</v>
      </c>
      <c r="K224">
        <v>12</v>
      </c>
      <c r="L224" s="5">
        <f t="shared" si="3"/>
        <v>27</v>
      </c>
      <c r="M224" t="s">
        <v>15</v>
      </c>
      <c r="N224" t="s">
        <v>23</v>
      </c>
    </row>
    <row r="225" spans="1:14" x14ac:dyDescent="0.25">
      <c r="A225" t="s">
        <v>56</v>
      </c>
      <c r="B225" t="s">
        <v>45</v>
      </c>
      <c r="C225" t="s">
        <v>35</v>
      </c>
      <c r="D225" t="s">
        <v>38</v>
      </c>
      <c r="E225" t="s">
        <v>41</v>
      </c>
      <c r="F225" t="s">
        <v>41</v>
      </c>
      <c r="G225">
        <v>9</v>
      </c>
      <c r="H225">
        <v>46</v>
      </c>
      <c r="I225">
        <v>0</v>
      </c>
      <c r="J225">
        <v>0</v>
      </c>
      <c r="K225">
        <v>31</v>
      </c>
      <c r="L225" s="5">
        <f t="shared" si="3"/>
        <v>86</v>
      </c>
      <c r="M225" t="s">
        <v>25</v>
      </c>
      <c r="N225" t="s">
        <v>23</v>
      </c>
    </row>
    <row r="226" spans="1:14" x14ac:dyDescent="0.25">
      <c r="A226" t="s">
        <v>56</v>
      </c>
      <c r="B226" t="s">
        <v>45</v>
      </c>
      <c r="C226" t="s">
        <v>35</v>
      </c>
      <c r="D226" t="s">
        <v>38</v>
      </c>
      <c r="E226" t="s">
        <v>41</v>
      </c>
      <c r="F226" t="s">
        <v>41</v>
      </c>
      <c r="G226">
        <v>13</v>
      </c>
      <c r="H226">
        <v>0</v>
      </c>
      <c r="I226">
        <v>0</v>
      </c>
      <c r="J226">
        <v>1</v>
      </c>
      <c r="K226">
        <v>12</v>
      </c>
      <c r="L226" s="5">
        <f t="shared" si="3"/>
        <v>26</v>
      </c>
      <c r="M226" t="s">
        <v>15</v>
      </c>
      <c r="N226" t="s">
        <v>23</v>
      </c>
    </row>
    <row r="227" spans="1:14" x14ac:dyDescent="0.25">
      <c r="A227" t="s">
        <v>56</v>
      </c>
      <c r="B227" t="s">
        <v>45</v>
      </c>
      <c r="C227" t="s">
        <v>35</v>
      </c>
      <c r="D227" t="s">
        <v>38</v>
      </c>
      <c r="E227" t="s">
        <v>41</v>
      </c>
      <c r="F227" t="s">
        <v>41</v>
      </c>
      <c r="G227">
        <v>9</v>
      </c>
      <c r="H227">
        <v>46</v>
      </c>
      <c r="I227">
        <v>0</v>
      </c>
      <c r="J227">
        <v>0</v>
      </c>
      <c r="K227">
        <v>31</v>
      </c>
      <c r="L227" s="5">
        <f t="shared" si="3"/>
        <v>86</v>
      </c>
      <c r="M227" t="s">
        <v>25</v>
      </c>
      <c r="N227" t="s">
        <v>23</v>
      </c>
    </row>
    <row r="228" spans="1:14" x14ac:dyDescent="0.25">
      <c r="A228" t="s">
        <v>56</v>
      </c>
      <c r="B228" t="s">
        <v>45</v>
      </c>
      <c r="C228" t="s">
        <v>35</v>
      </c>
      <c r="D228" t="s">
        <v>38</v>
      </c>
      <c r="E228" t="s">
        <v>41</v>
      </c>
      <c r="F228" t="s">
        <v>41</v>
      </c>
      <c r="G228">
        <v>13</v>
      </c>
      <c r="H228">
        <v>0</v>
      </c>
      <c r="I228">
        <v>0</v>
      </c>
      <c r="J228">
        <v>1</v>
      </c>
      <c r="K228">
        <v>12</v>
      </c>
      <c r="L228" s="5">
        <f t="shared" si="3"/>
        <v>26</v>
      </c>
      <c r="M228" t="s">
        <v>15</v>
      </c>
      <c r="N228" t="s">
        <v>23</v>
      </c>
    </row>
    <row r="229" spans="1:14" x14ac:dyDescent="0.25">
      <c r="A229" t="s">
        <v>56</v>
      </c>
      <c r="B229" t="s">
        <v>45</v>
      </c>
      <c r="C229" t="s">
        <v>35</v>
      </c>
      <c r="D229" t="s">
        <v>38</v>
      </c>
      <c r="E229" t="s">
        <v>41</v>
      </c>
      <c r="F229" t="s">
        <v>41</v>
      </c>
      <c r="G229">
        <v>9</v>
      </c>
      <c r="H229">
        <v>46</v>
      </c>
      <c r="I229">
        <v>0</v>
      </c>
      <c r="J229">
        <v>0</v>
      </c>
      <c r="K229">
        <v>31</v>
      </c>
      <c r="L229" s="5">
        <f t="shared" si="3"/>
        <v>86</v>
      </c>
      <c r="M229" t="s">
        <v>25</v>
      </c>
      <c r="N229" t="s">
        <v>23</v>
      </c>
    </row>
    <row r="230" spans="1:14" x14ac:dyDescent="0.25">
      <c r="A230" t="s">
        <v>56</v>
      </c>
      <c r="B230" t="s">
        <v>45</v>
      </c>
      <c r="C230" t="s">
        <v>35</v>
      </c>
      <c r="D230" t="s">
        <v>38</v>
      </c>
      <c r="E230" t="s">
        <v>41</v>
      </c>
      <c r="F230" t="s">
        <v>41</v>
      </c>
      <c r="G230">
        <v>13</v>
      </c>
      <c r="H230">
        <v>0</v>
      </c>
      <c r="I230">
        <v>0</v>
      </c>
      <c r="J230">
        <v>1</v>
      </c>
      <c r="K230">
        <v>12</v>
      </c>
      <c r="L230" s="5">
        <f t="shared" si="3"/>
        <v>26</v>
      </c>
      <c r="M230" t="s">
        <v>15</v>
      </c>
      <c r="N230" t="s">
        <v>23</v>
      </c>
    </row>
    <row r="231" spans="1:14" x14ac:dyDescent="0.25">
      <c r="A231" t="s">
        <v>56</v>
      </c>
      <c r="B231" t="s">
        <v>45</v>
      </c>
      <c r="C231" t="s">
        <v>35</v>
      </c>
      <c r="D231" t="s">
        <v>38</v>
      </c>
      <c r="E231" t="s">
        <v>41</v>
      </c>
      <c r="F231" t="s">
        <v>41</v>
      </c>
      <c r="G231">
        <v>9</v>
      </c>
      <c r="H231">
        <v>46</v>
      </c>
      <c r="I231">
        <v>0</v>
      </c>
      <c r="J231">
        <v>0</v>
      </c>
      <c r="K231">
        <v>31</v>
      </c>
      <c r="L231" s="5">
        <f t="shared" si="3"/>
        <v>86</v>
      </c>
      <c r="M231" t="s">
        <v>25</v>
      </c>
      <c r="N231" t="s">
        <v>23</v>
      </c>
    </row>
    <row r="232" spans="1:14" x14ac:dyDescent="0.25">
      <c r="A232" t="s">
        <v>56</v>
      </c>
      <c r="B232" t="s">
        <v>45</v>
      </c>
      <c r="C232" t="s">
        <v>35</v>
      </c>
      <c r="D232" t="s">
        <v>38</v>
      </c>
      <c r="E232" t="s">
        <v>57</v>
      </c>
      <c r="F232" t="s">
        <v>17</v>
      </c>
      <c r="G232">
        <v>0</v>
      </c>
      <c r="H232">
        <v>0</v>
      </c>
      <c r="I232">
        <v>0</v>
      </c>
      <c r="J232">
        <v>0</v>
      </c>
      <c r="K232">
        <v>4</v>
      </c>
      <c r="L232" s="5">
        <f t="shared" si="3"/>
        <v>4</v>
      </c>
      <c r="M232" t="s">
        <v>15</v>
      </c>
      <c r="N232" t="s">
        <v>23</v>
      </c>
    </row>
    <row r="233" spans="1:14" x14ac:dyDescent="0.25">
      <c r="A233" t="s">
        <v>56</v>
      </c>
      <c r="B233" t="s">
        <v>45</v>
      </c>
      <c r="C233" t="s">
        <v>35</v>
      </c>
      <c r="D233" t="s">
        <v>38</v>
      </c>
      <c r="E233" t="s">
        <v>57</v>
      </c>
      <c r="F233" t="s">
        <v>17</v>
      </c>
      <c r="G233">
        <v>9</v>
      </c>
      <c r="H233">
        <v>0</v>
      </c>
      <c r="I233">
        <v>0</v>
      </c>
      <c r="J233">
        <v>0</v>
      </c>
      <c r="K233">
        <v>15</v>
      </c>
      <c r="L233" s="5">
        <f t="shared" si="3"/>
        <v>24</v>
      </c>
      <c r="M233" t="s">
        <v>25</v>
      </c>
      <c r="N233" t="s">
        <v>23</v>
      </c>
    </row>
    <row r="234" spans="1:14" x14ac:dyDescent="0.25">
      <c r="A234" t="s">
        <v>56</v>
      </c>
      <c r="B234" t="s">
        <v>45</v>
      </c>
      <c r="C234" t="s">
        <v>35</v>
      </c>
      <c r="D234" t="s">
        <v>38</v>
      </c>
      <c r="E234" t="s">
        <v>36</v>
      </c>
      <c r="F234" t="s">
        <v>28</v>
      </c>
      <c r="G234">
        <v>15</v>
      </c>
      <c r="H234">
        <v>126</v>
      </c>
      <c r="I234">
        <v>0</v>
      </c>
      <c r="J234">
        <v>2</v>
      </c>
      <c r="K234">
        <v>4</v>
      </c>
      <c r="L234" s="5">
        <f t="shared" si="3"/>
        <v>147</v>
      </c>
      <c r="M234" t="s">
        <v>15</v>
      </c>
      <c r="N234" t="s">
        <v>23</v>
      </c>
    </row>
    <row r="235" spans="1:14" x14ac:dyDescent="0.25">
      <c r="A235" t="s">
        <v>56</v>
      </c>
      <c r="B235" t="s">
        <v>45</v>
      </c>
      <c r="C235" t="s">
        <v>35</v>
      </c>
      <c r="D235" t="s">
        <v>38</v>
      </c>
      <c r="E235" t="s">
        <v>58</v>
      </c>
      <c r="F235" t="s">
        <v>28</v>
      </c>
      <c r="G235">
        <v>6</v>
      </c>
      <c r="H235">
        <v>66</v>
      </c>
      <c r="I235">
        <v>0</v>
      </c>
      <c r="J235">
        <v>3</v>
      </c>
      <c r="K235">
        <v>8</v>
      </c>
      <c r="L235" s="5">
        <f t="shared" si="3"/>
        <v>83</v>
      </c>
      <c r="M235" t="s">
        <v>25</v>
      </c>
      <c r="N235" t="s">
        <v>23</v>
      </c>
    </row>
    <row r="236" spans="1:14" x14ac:dyDescent="0.25">
      <c r="A236" t="s">
        <v>56</v>
      </c>
      <c r="B236" t="s">
        <v>45</v>
      </c>
      <c r="C236" t="s">
        <v>35</v>
      </c>
      <c r="D236" t="s">
        <v>38</v>
      </c>
      <c r="E236" t="s">
        <v>20</v>
      </c>
      <c r="F236" t="s">
        <v>20</v>
      </c>
      <c r="G236">
        <v>23</v>
      </c>
      <c r="H236">
        <v>132</v>
      </c>
      <c r="I236">
        <v>0</v>
      </c>
      <c r="J236">
        <v>4</v>
      </c>
      <c r="K236">
        <v>40</v>
      </c>
      <c r="L236" s="5">
        <f t="shared" si="3"/>
        <v>199</v>
      </c>
      <c r="M236" t="s">
        <v>15</v>
      </c>
      <c r="N236" t="s">
        <v>23</v>
      </c>
    </row>
    <row r="237" spans="1:14" x14ac:dyDescent="0.25">
      <c r="A237" t="s">
        <v>56</v>
      </c>
      <c r="B237" t="s">
        <v>45</v>
      </c>
      <c r="C237" t="s">
        <v>35</v>
      </c>
      <c r="D237" t="s">
        <v>38</v>
      </c>
      <c r="E237" t="s">
        <v>20</v>
      </c>
      <c r="F237" t="s">
        <v>20</v>
      </c>
      <c r="G237">
        <v>14</v>
      </c>
      <c r="H237">
        <v>112</v>
      </c>
      <c r="I237">
        <v>0</v>
      </c>
      <c r="J237">
        <v>4</v>
      </c>
      <c r="K237">
        <v>44</v>
      </c>
      <c r="L237" s="5">
        <f t="shared" si="3"/>
        <v>174</v>
      </c>
      <c r="M237" t="s">
        <v>15</v>
      </c>
      <c r="N237" t="s">
        <v>23</v>
      </c>
    </row>
    <row r="238" spans="1:14" x14ac:dyDescent="0.25">
      <c r="A238" t="s">
        <v>56</v>
      </c>
      <c r="B238" t="s">
        <v>45</v>
      </c>
      <c r="C238" t="s">
        <v>35</v>
      </c>
      <c r="D238" t="s">
        <v>38</v>
      </c>
      <c r="E238" t="s">
        <v>20</v>
      </c>
      <c r="F238" t="s">
        <v>20</v>
      </c>
      <c r="G238">
        <v>24</v>
      </c>
      <c r="H238">
        <v>79</v>
      </c>
      <c r="I238">
        <v>0</v>
      </c>
      <c r="J238">
        <v>4</v>
      </c>
      <c r="K238">
        <v>27</v>
      </c>
      <c r="L238" s="5">
        <f t="shared" si="3"/>
        <v>134</v>
      </c>
      <c r="M238" t="s">
        <v>15</v>
      </c>
      <c r="N238" t="s">
        <v>23</v>
      </c>
    </row>
    <row r="239" spans="1:14" x14ac:dyDescent="0.25">
      <c r="A239" t="s">
        <v>56</v>
      </c>
      <c r="B239" t="s">
        <v>45</v>
      </c>
      <c r="C239" t="s">
        <v>35</v>
      </c>
      <c r="D239" t="s">
        <v>38</v>
      </c>
      <c r="E239" t="s">
        <v>17</v>
      </c>
      <c r="F239" t="s">
        <v>17</v>
      </c>
      <c r="G239">
        <v>13</v>
      </c>
      <c r="H239">
        <v>24</v>
      </c>
      <c r="I239">
        <v>0</v>
      </c>
      <c r="J239">
        <v>1</v>
      </c>
      <c r="K239">
        <v>22</v>
      </c>
      <c r="L239" s="5">
        <f t="shared" si="3"/>
        <v>60</v>
      </c>
      <c r="M239" t="s">
        <v>15</v>
      </c>
      <c r="N239" t="s">
        <v>23</v>
      </c>
    </row>
    <row r="240" spans="1:14" x14ac:dyDescent="0.25">
      <c r="A240" t="s">
        <v>56</v>
      </c>
      <c r="B240" t="s">
        <v>45</v>
      </c>
      <c r="C240" t="s">
        <v>35</v>
      </c>
      <c r="D240" t="s">
        <v>38</v>
      </c>
      <c r="E240" t="s">
        <v>17</v>
      </c>
      <c r="F240" t="s">
        <v>17</v>
      </c>
      <c r="G240">
        <v>34</v>
      </c>
      <c r="H240">
        <v>89</v>
      </c>
      <c r="I240">
        <v>0</v>
      </c>
      <c r="J240">
        <v>0</v>
      </c>
      <c r="K240">
        <v>37</v>
      </c>
      <c r="L240" s="5">
        <f t="shared" si="3"/>
        <v>160</v>
      </c>
      <c r="M240" t="s">
        <v>25</v>
      </c>
      <c r="N240" t="s">
        <v>23</v>
      </c>
    </row>
    <row r="241" spans="1:14" x14ac:dyDescent="0.25">
      <c r="A241" t="s">
        <v>56</v>
      </c>
      <c r="B241" t="s">
        <v>45</v>
      </c>
      <c r="C241" t="s">
        <v>35</v>
      </c>
      <c r="D241" t="s">
        <v>38</v>
      </c>
      <c r="E241" t="s">
        <v>59</v>
      </c>
      <c r="F241" t="s">
        <v>20</v>
      </c>
      <c r="G241">
        <v>9</v>
      </c>
      <c r="H241">
        <v>54</v>
      </c>
      <c r="I241">
        <v>0</v>
      </c>
      <c r="J241">
        <v>3</v>
      </c>
      <c r="K241">
        <v>35</v>
      </c>
      <c r="L241" s="5">
        <f t="shared" si="3"/>
        <v>101</v>
      </c>
      <c r="M241" t="s">
        <v>15</v>
      </c>
      <c r="N241" t="s">
        <v>23</v>
      </c>
    </row>
    <row r="242" spans="1:14" x14ac:dyDescent="0.25">
      <c r="A242" t="s">
        <v>56</v>
      </c>
      <c r="B242" t="s">
        <v>45</v>
      </c>
      <c r="C242" t="s">
        <v>35</v>
      </c>
      <c r="D242" t="s">
        <v>38</v>
      </c>
      <c r="E242" t="s">
        <v>59</v>
      </c>
      <c r="F242" t="s">
        <v>20</v>
      </c>
      <c r="G242">
        <v>9</v>
      </c>
      <c r="H242">
        <v>173</v>
      </c>
      <c r="I242">
        <v>0</v>
      </c>
      <c r="J242">
        <v>4</v>
      </c>
      <c r="K242">
        <v>8</v>
      </c>
      <c r="L242" s="5">
        <f t="shared" si="3"/>
        <v>194</v>
      </c>
      <c r="M242" t="s">
        <v>15</v>
      </c>
      <c r="N242" t="s">
        <v>23</v>
      </c>
    </row>
    <row r="243" spans="1:14" x14ac:dyDescent="0.25">
      <c r="A243" t="s">
        <v>56</v>
      </c>
      <c r="B243" t="s">
        <v>45</v>
      </c>
      <c r="C243" t="s">
        <v>35</v>
      </c>
      <c r="D243" t="s">
        <v>38</v>
      </c>
      <c r="E243" t="s">
        <v>59</v>
      </c>
      <c r="F243" t="s">
        <v>20</v>
      </c>
      <c r="G243">
        <v>9</v>
      </c>
      <c r="H243">
        <v>173</v>
      </c>
      <c r="I243">
        <v>0</v>
      </c>
      <c r="J243">
        <v>4</v>
      </c>
      <c r="K243">
        <v>8</v>
      </c>
      <c r="L243" s="5">
        <f t="shared" si="3"/>
        <v>194</v>
      </c>
      <c r="M243" t="s">
        <v>15</v>
      </c>
      <c r="N243" t="s">
        <v>23</v>
      </c>
    </row>
    <row r="244" spans="1:14" x14ac:dyDescent="0.25">
      <c r="A244" t="s">
        <v>56</v>
      </c>
      <c r="B244" t="s">
        <v>45</v>
      </c>
      <c r="C244" t="s">
        <v>35</v>
      </c>
      <c r="D244" t="s">
        <v>38</v>
      </c>
      <c r="E244" t="s">
        <v>24</v>
      </c>
      <c r="F244" t="s">
        <v>24</v>
      </c>
      <c r="G244">
        <v>15</v>
      </c>
      <c r="H244">
        <v>25</v>
      </c>
      <c r="I244">
        <v>0</v>
      </c>
      <c r="J244">
        <v>0</v>
      </c>
      <c r="K244">
        <v>15</v>
      </c>
      <c r="L244" s="5">
        <f t="shared" si="3"/>
        <v>55</v>
      </c>
      <c r="M244" t="s">
        <v>15</v>
      </c>
      <c r="N244" t="s">
        <v>23</v>
      </c>
    </row>
    <row r="245" spans="1:14" x14ac:dyDescent="0.25">
      <c r="A245" t="s">
        <v>56</v>
      </c>
      <c r="B245" t="s">
        <v>45</v>
      </c>
      <c r="C245" t="s">
        <v>35</v>
      </c>
      <c r="D245" t="s">
        <v>38</v>
      </c>
      <c r="E245" t="s">
        <v>24</v>
      </c>
      <c r="F245" t="s">
        <v>24</v>
      </c>
      <c r="G245">
        <v>13</v>
      </c>
      <c r="H245">
        <v>20</v>
      </c>
      <c r="I245">
        <v>0</v>
      </c>
      <c r="J245">
        <v>0</v>
      </c>
      <c r="K245">
        <v>16</v>
      </c>
      <c r="L245" s="5">
        <f t="shared" si="3"/>
        <v>49</v>
      </c>
      <c r="M245" t="s">
        <v>15</v>
      </c>
      <c r="N245" t="s">
        <v>23</v>
      </c>
    </row>
    <row r="246" spans="1:14" x14ac:dyDescent="0.25">
      <c r="A246" t="s">
        <v>56</v>
      </c>
      <c r="B246" t="s">
        <v>45</v>
      </c>
      <c r="C246" t="s">
        <v>35</v>
      </c>
      <c r="D246" t="s">
        <v>38</v>
      </c>
      <c r="E246" t="s">
        <v>60</v>
      </c>
      <c r="F246" t="s">
        <v>60</v>
      </c>
      <c r="G246">
        <v>34</v>
      </c>
      <c r="H246">
        <v>0</v>
      </c>
      <c r="I246">
        <v>0</v>
      </c>
      <c r="J246">
        <v>0</v>
      </c>
      <c r="K246">
        <v>99</v>
      </c>
      <c r="L246" s="5">
        <f t="shared" si="3"/>
        <v>133</v>
      </c>
      <c r="M246" t="s">
        <v>15</v>
      </c>
      <c r="N246" t="s">
        <v>23</v>
      </c>
    </row>
    <row r="247" spans="1:14" x14ac:dyDescent="0.25">
      <c r="A247" t="s">
        <v>56</v>
      </c>
      <c r="B247" t="s">
        <v>45</v>
      </c>
      <c r="C247" t="s">
        <v>35</v>
      </c>
      <c r="D247" t="s">
        <v>38</v>
      </c>
      <c r="E247" t="s">
        <v>60</v>
      </c>
      <c r="F247" t="s">
        <v>60</v>
      </c>
      <c r="G247">
        <v>29</v>
      </c>
      <c r="H247">
        <v>0</v>
      </c>
      <c r="I247">
        <v>0</v>
      </c>
      <c r="J247">
        <v>0</v>
      </c>
      <c r="K247">
        <v>0</v>
      </c>
      <c r="L247" s="5">
        <f t="shared" si="3"/>
        <v>29</v>
      </c>
      <c r="M247" t="s">
        <v>25</v>
      </c>
      <c r="N247" t="s">
        <v>23</v>
      </c>
    </row>
    <row r="248" spans="1:14" x14ac:dyDescent="0.25">
      <c r="A248" t="s">
        <v>56</v>
      </c>
      <c r="B248" t="s">
        <v>45</v>
      </c>
      <c r="C248" t="s">
        <v>35</v>
      </c>
      <c r="D248" t="s">
        <v>38</v>
      </c>
      <c r="E248" t="s">
        <v>60</v>
      </c>
      <c r="F248" t="s">
        <v>60</v>
      </c>
      <c r="G248">
        <v>39</v>
      </c>
      <c r="H248">
        <v>10</v>
      </c>
      <c r="I248">
        <v>0</v>
      </c>
      <c r="J248">
        <v>0</v>
      </c>
      <c r="K248">
        <v>116</v>
      </c>
      <c r="L248" s="5">
        <f t="shared" si="3"/>
        <v>165</v>
      </c>
      <c r="M248" t="s">
        <v>15</v>
      </c>
      <c r="N248" t="s">
        <v>23</v>
      </c>
    </row>
    <row r="249" spans="1:14" x14ac:dyDescent="0.25">
      <c r="A249" t="s">
        <v>56</v>
      </c>
      <c r="B249" t="s">
        <v>45</v>
      </c>
      <c r="C249" t="s">
        <v>35</v>
      </c>
      <c r="D249" t="s">
        <v>38</v>
      </c>
      <c r="E249" t="s">
        <v>60</v>
      </c>
      <c r="F249" t="s">
        <v>60</v>
      </c>
      <c r="G249">
        <v>43</v>
      </c>
      <c r="H249">
        <v>0</v>
      </c>
      <c r="I249">
        <v>0</v>
      </c>
      <c r="J249">
        <v>0</v>
      </c>
      <c r="K249">
        <v>0</v>
      </c>
      <c r="L249" s="5">
        <f t="shared" si="3"/>
        <v>43</v>
      </c>
      <c r="M249" t="s">
        <v>25</v>
      </c>
      <c r="N249" t="s">
        <v>23</v>
      </c>
    </row>
    <row r="250" spans="1:14" x14ac:dyDescent="0.25">
      <c r="A250" t="s">
        <v>56</v>
      </c>
      <c r="B250" t="s">
        <v>45</v>
      </c>
      <c r="C250" t="s">
        <v>35</v>
      </c>
      <c r="D250" t="s">
        <v>38</v>
      </c>
      <c r="E250" t="s">
        <v>49</v>
      </c>
      <c r="F250" t="s">
        <v>24</v>
      </c>
      <c r="G250">
        <v>10</v>
      </c>
      <c r="H250">
        <v>13</v>
      </c>
      <c r="I250">
        <v>0</v>
      </c>
      <c r="J250">
        <v>0</v>
      </c>
      <c r="K250">
        <v>11</v>
      </c>
      <c r="L250" s="5">
        <f t="shared" si="3"/>
        <v>34</v>
      </c>
      <c r="M250" t="s">
        <v>15</v>
      </c>
      <c r="N250" t="s">
        <v>23</v>
      </c>
    </row>
    <row r="251" spans="1:14" x14ac:dyDescent="0.25">
      <c r="A251" t="s">
        <v>56</v>
      </c>
      <c r="B251" t="s">
        <v>45</v>
      </c>
      <c r="C251" t="s">
        <v>35</v>
      </c>
      <c r="D251" t="s">
        <v>38</v>
      </c>
      <c r="E251" t="s">
        <v>49</v>
      </c>
      <c r="F251" t="s">
        <v>24</v>
      </c>
      <c r="G251">
        <v>10</v>
      </c>
      <c r="H251">
        <v>9</v>
      </c>
      <c r="I251">
        <v>0</v>
      </c>
      <c r="J251">
        <v>0</v>
      </c>
      <c r="K251">
        <v>14</v>
      </c>
      <c r="L251" s="5">
        <f t="shared" si="3"/>
        <v>33</v>
      </c>
      <c r="M251" t="s">
        <v>15</v>
      </c>
      <c r="N251" t="s">
        <v>23</v>
      </c>
    </row>
    <row r="252" spans="1:14" x14ac:dyDescent="0.25">
      <c r="A252" t="s">
        <v>56</v>
      </c>
      <c r="B252" t="s">
        <v>45</v>
      </c>
      <c r="C252" t="s">
        <v>35</v>
      </c>
      <c r="D252" t="s">
        <v>38</v>
      </c>
      <c r="E252" t="s">
        <v>49</v>
      </c>
      <c r="F252" t="s">
        <v>24</v>
      </c>
      <c r="G252">
        <v>2</v>
      </c>
      <c r="H252">
        <v>0</v>
      </c>
      <c r="I252">
        <v>0</v>
      </c>
      <c r="J252">
        <v>0</v>
      </c>
      <c r="K252">
        <v>0</v>
      </c>
      <c r="L252" s="5">
        <f t="shared" si="3"/>
        <v>2</v>
      </c>
      <c r="M252" t="s">
        <v>25</v>
      </c>
      <c r="N252" t="s">
        <v>23</v>
      </c>
    </row>
    <row r="253" spans="1:14" x14ac:dyDescent="0.25">
      <c r="A253" t="s">
        <v>56</v>
      </c>
      <c r="B253" t="s">
        <v>45</v>
      </c>
      <c r="C253" t="s">
        <v>35</v>
      </c>
      <c r="D253" t="s">
        <v>38</v>
      </c>
      <c r="E253" t="s">
        <v>49</v>
      </c>
      <c r="F253" t="s">
        <v>24</v>
      </c>
      <c r="G253">
        <v>8</v>
      </c>
      <c r="H253">
        <v>8</v>
      </c>
      <c r="I253">
        <v>0</v>
      </c>
      <c r="J253">
        <v>0</v>
      </c>
      <c r="K253">
        <v>13</v>
      </c>
      <c r="L253" s="5">
        <f t="shared" si="3"/>
        <v>29</v>
      </c>
      <c r="M253" t="s">
        <v>15</v>
      </c>
      <c r="N253" t="s">
        <v>23</v>
      </c>
    </row>
    <row r="254" spans="1:14" x14ac:dyDescent="0.25">
      <c r="A254" t="s">
        <v>56</v>
      </c>
      <c r="B254" t="s">
        <v>45</v>
      </c>
      <c r="C254" t="s">
        <v>35</v>
      </c>
      <c r="D254" t="s">
        <v>38</v>
      </c>
      <c r="E254" t="s">
        <v>49</v>
      </c>
      <c r="F254" t="s">
        <v>24</v>
      </c>
      <c r="G254">
        <v>3</v>
      </c>
      <c r="H254">
        <v>0</v>
      </c>
      <c r="I254">
        <v>0</v>
      </c>
      <c r="J254">
        <v>0</v>
      </c>
      <c r="K254">
        <v>0</v>
      </c>
      <c r="L254" s="5">
        <f t="shared" si="3"/>
        <v>3</v>
      </c>
      <c r="M254" t="s">
        <v>25</v>
      </c>
      <c r="N254" t="s">
        <v>23</v>
      </c>
    </row>
    <row r="255" spans="1:14" x14ac:dyDescent="0.25">
      <c r="A255" t="s">
        <v>56</v>
      </c>
      <c r="B255" t="s">
        <v>45</v>
      </c>
      <c r="C255" t="s">
        <v>35</v>
      </c>
      <c r="D255" t="s">
        <v>38</v>
      </c>
      <c r="E255" t="s">
        <v>17</v>
      </c>
      <c r="F255" t="s">
        <v>17</v>
      </c>
      <c r="G255">
        <v>20</v>
      </c>
      <c r="H255">
        <v>8</v>
      </c>
      <c r="I255">
        <v>0</v>
      </c>
      <c r="J255">
        <v>1</v>
      </c>
      <c r="K255">
        <v>37</v>
      </c>
      <c r="L255" s="5">
        <f t="shared" si="3"/>
        <v>66</v>
      </c>
      <c r="M255" t="s">
        <v>15</v>
      </c>
      <c r="N255" t="s">
        <v>23</v>
      </c>
    </row>
    <row r="256" spans="1:14" x14ac:dyDescent="0.25">
      <c r="A256" t="s">
        <v>56</v>
      </c>
      <c r="B256" t="s">
        <v>45</v>
      </c>
      <c r="C256" t="s">
        <v>35</v>
      </c>
      <c r="D256" t="s">
        <v>38</v>
      </c>
      <c r="E256" t="s">
        <v>17</v>
      </c>
      <c r="F256" t="s">
        <v>17</v>
      </c>
      <c r="G256">
        <v>35</v>
      </c>
      <c r="H256">
        <v>57</v>
      </c>
      <c r="I256">
        <v>0</v>
      </c>
      <c r="J256">
        <v>0</v>
      </c>
      <c r="K256">
        <v>35</v>
      </c>
      <c r="L256" s="5">
        <f t="shared" si="3"/>
        <v>127</v>
      </c>
      <c r="M256" t="s">
        <v>25</v>
      </c>
      <c r="N256" t="s">
        <v>23</v>
      </c>
    </row>
    <row r="257" spans="1:14" x14ac:dyDescent="0.25">
      <c r="A257" t="s">
        <v>56</v>
      </c>
      <c r="B257" t="s">
        <v>45</v>
      </c>
      <c r="C257" t="s">
        <v>35</v>
      </c>
      <c r="D257" t="s">
        <v>38</v>
      </c>
      <c r="E257" t="s">
        <v>61</v>
      </c>
      <c r="F257" t="s">
        <v>28</v>
      </c>
      <c r="G257">
        <v>14</v>
      </c>
      <c r="H257">
        <v>71</v>
      </c>
      <c r="I257">
        <v>0</v>
      </c>
      <c r="J257">
        <v>0</v>
      </c>
      <c r="K257">
        <v>22</v>
      </c>
      <c r="L257" s="5">
        <f t="shared" si="3"/>
        <v>107</v>
      </c>
      <c r="M257" t="s">
        <v>15</v>
      </c>
      <c r="N257" t="s">
        <v>23</v>
      </c>
    </row>
    <row r="258" spans="1:14" x14ac:dyDescent="0.25">
      <c r="A258" t="s">
        <v>56</v>
      </c>
      <c r="B258" t="s">
        <v>45</v>
      </c>
      <c r="C258" t="s">
        <v>35</v>
      </c>
      <c r="D258" t="s">
        <v>38</v>
      </c>
      <c r="E258" t="s">
        <v>60</v>
      </c>
      <c r="F258" t="s">
        <v>60</v>
      </c>
      <c r="G258">
        <v>60</v>
      </c>
      <c r="H258">
        <v>15</v>
      </c>
      <c r="I258">
        <v>0</v>
      </c>
      <c r="J258">
        <v>0</v>
      </c>
      <c r="K258">
        <v>104</v>
      </c>
      <c r="L258" s="5">
        <f t="shared" si="3"/>
        <v>179</v>
      </c>
      <c r="M258" t="s">
        <v>15</v>
      </c>
      <c r="N258" t="s">
        <v>23</v>
      </c>
    </row>
    <row r="259" spans="1:14" x14ac:dyDescent="0.25">
      <c r="A259" t="s">
        <v>56</v>
      </c>
      <c r="B259" t="s">
        <v>45</v>
      </c>
      <c r="C259" t="s">
        <v>35</v>
      </c>
      <c r="D259" t="s">
        <v>38</v>
      </c>
      <c r="E259" t="s">
        <v>60</v>
      </c>
      <c r="F259" t="s">
        <v>60</v>
      </c>
      <c r="G259">
        <v>10</v>
      </c>
      <c r="H259">
        <v>0</v>
      </c>
      <c r="I259">
        <v>0</v>
      </c>
      <c r="J259">
        <v>0</v>
      </c>
      <c r="K259">
        <v>0</v>
      </c>
      <c r="L259" s="5">
        <f t="shared" si="3"/>
        <v>10</v>
      </c>
      <c r="M259" t="s">
        <v>25</v>
      </c>
      <c r="N259" t="s">
        <v>23</v>
      </c>
    </row>
    <row r="260" spans="1:14" x14ac:dyDescent="0.25">
      <c r="A260" t="s">
        <v>56</v>
      </c>
      <c r="B260" t="s">
        <v>45</v>
      </c>
      <c r="C260" t="s">
        <v>35</v>
      </c>
      <c r="D260" t="s">
        <v>38</v>
      </c>
      <c r="E260" t="s">
        <v>17</v>
      </c>
      <c r="F260" t="s">
        <v>17</v>
      </c>
      <c r="G260">
        <v>12</v>
      </c>
      <c r="H260">
        <v>4</v>
      </c>
      <c r="I260">
        <v>0</v>
      </c>
      <c r="J260">
        <v>1</v>
      </c>
      <c r="K260">
        <v>25</v>
      </c>
      <c r="L260" s="5">
        <f t="shared" ref="L260:L323" si="4">SUM(G260:K260)</f>
        <v>42</v>
      </c>
      <c r="M260" t="s">
        <v>15</v>
      </c>
      <c r="N260" t="s">
        <v>23</v>
      </c>
    </row>
    <row r="261" spans="1:14" x14ac:dyDescent="0.25">
      <c r="A261" t="s">
        <v>56</v>
      </c>
      <c r="B261" t="s">
        <v>45</v>
      </c>
      <c r="C261" t="s">
        <v>35</v>
      </c>
      <c r="D261" t="s">
        <v>38</v>
      </c>
      <c r="E261" t="s">
        <v>17</v>
      </c>
      <c r="F261" t="s">
        <v>17</v>
      </c>
      <c r="G261">
        <v>33</v>
      </c>
      <c r="H261">
        <v>99</v>
      </c>
      <c r="I261">
        <v>0</v>
      </c>
      <c r="J261">
        <v>0</v>
      </c>
      <c r="K261">
        <v>34</v>
      </c>
      <c r="L261" s="5">
        <f t="shared" si="4"/>
        <v>166</v>
      </c>
      <c r="M261" t="s">
        <v>25</v>
      </c>
      <c r="N261" t="s">
        <v>23</v>
      </c>
    </row>
    <row r="262" spans="1:14" x14ac:dyDescent="0.25">
      <c r="A262" t="s">
        <v>56</v>
      </c>
      <c r="B262" t="s">
        <v>45</v>
      </c>
      <c r="C262" t="s">
        <v>35</v>
      </c>
      <c r="D262" t="s">
        <v>38</v>
      </c>
      <c r="E262" t="s">
        <v>17</v>
      </c>
      <c r="F262" t="s">
        <v>17</v>
      </c>
      <c r="G262">
        <v>26</v>
      </c>
      <c r="H262">
        <v>6</v>
      </c>
      <c r="I262">
        <v>0</v>
      </c>
      <c r="J262">
        <v>1</v>
      </c>
      <c r="K262">
        <v>36</v>
      </c>
      <c r="L262" s="5">
        <f t="shared" si="4"/>
        <v>69</v>
      </c>
      <c r="M262" t="s">
        <v>15</v>
      </c>
      <c r="N262" t="s">
        <v>23</v>
      </c>
    </row>
    <row r="263" spans="1:14" x14ac:dyDescent="0.25">
      <c r="A263" t="s">
        <v>56</v>
      </c>
      <c r="B263" t="s">
        <v>45</v>
      </c>
      <c r="C263" t="s">
        <v>35</v>
      </c>
      <c r="D263" t="s">
        <v>38</v>
      </c>
      <c r="E263" t="s">
        <v>17</v>
      </c>
      <c r="F263" t="s">
        <v>17</v>
      </c>
      <c r="G263">
        <v>34</v>
      </c>
      <c r="H263">
        <v>57</v>
      </c>
      <c r="I263">
        <v>0</v>
      </c>
      <c r="J263">
        <v>0</v>
      </c>
      <c r="K263">
        <v>40</v>
      </c>
      <c r="L263" s="5">
        <f t="shared" si="4"/>
        <v>131</v>
      </c>
      <c r="M263" t="s">
        <v>25</v>
      </c>
      <c r="N263" t="s">
        <v>23</v>
      </c>
    </row>
    <row r="264" spans="1:14" x14ac:dyDescent="0.25">
      <c r="A264" t="s">
        <v>56</v>
      </c>
      <c r="B264" t="s">
        <v>45</v>
      </c>
      <c r="C264" t="s">
        <v>35</v>
      </c>
      <c r="D264" t="s">
        <v>38</v>
      </c>
      <c r="E264" t="s">
        <v>17</v>
      </c>
      <c r="F264" t="s">
        <v>17</v>
      </c>
      <c r="G264">
        <v>12</v>
      </c>
      <c r="H264">
        <v>4</v>
      </c>
      <c r="I264">
        <v>0</v>
      </c>
      <c r="J264">
        <v>1</v>
      </c>
      <c r="K264">
        <v>25</v>
      </c>
      <c r="L264" s="5">
        <f t="shared" si="4"/>
        <v>42</v>
      </c>
      <c r="M264" t="s">
        <v>15</v>
      </c>
      <c r="N264" t="s">
        <v>23</v>
      </c>
    </row>
    <row r="265" spans="1:14" x14ac:dyDescent="0.25">
      <c r="A265" t="s">
        <v>56</v>
      </c>
      <c r="B265" t="s">
        <v>45</v>
      </c>
      <c r="C265" t="s">
        <v>35</v>
      </c>
      <c r="D265" t="s">
        <v>38</v>
      </c>
      <c r="E265" t="s">
        <v>17</v>
      </c>
      <c r="F265" t="s">
        <v>17</v>
      </c>
      <c r="G265">
        <v>26</v>
      </c>
      <c r="H265">
        <v>99</v>
      </c>
      <c r="I265">
        <v>0</v>
      </c>
      <c r="J265">
        <v>0</v>
      </c>
      <c r="K265">
        <v>34</v>
      </c>
      <c r="L265" s="5">
        <f t="shared" si="4"/>
        <v>159</v>
      </c>
      <c r="M265" t="s">
        <v>25</v>
      </c>
      <c r="N265" t="s">
        <v>23</v>
      </c>
    </row>
    <row r="266" spans="1:14" x14ac:dyDescent="0.25">
      <c r="A266" t="s">
        <v>56</v>
      </c>
      <c r="B266" t="s">
        <v>45</v>
      </c>
      <c r="C266" t="s">
        <v>35</v>
      </c>
      <c r="D266" t="s">
        <v>38</v>
      </c>
      <c r="E266" t="s">
        <v>17</v>
      </c>
      <c r="F266" t="s">
        <v>17</v>
      </c>
      <c r="G266">
        <v>13</v>
      </c>
      <c r="H266">
        <v>6</v>
      </c>
      <c r="I266">
        <v>0</v>
      </c>
      <c r="J266">
        <v>1</v>
      </c>
      <c r="K266">
        <v>22</v>
      </c>
      <c r="L266" s="5">
        <f t="shared" si="4"/>
        <v>42</v>
      </c>
      <c r="M266" t="s">
        <v>15</v>
      </c>
      <c r="N266" t="s">
        <v>23</v>
      </c>
    </row>
    <row r="267" spans="1:14" x14ac:dyDescent="0.25">
      <c r="A267" t="s">
        <v>56</v>
      </c>
      <c r="B267" t="s">
        <v>45</v>
      </c>
      <c r="C267" t="s">
        <v>35</v>
      </c>
      <c r="D267" t="s">
        <v>38</v>
      </c>
      <c r="E267" t="s">
        <v>17</v>
      </c>
      <c r="F267" t="s">
        <v>17</v>
      </c>
      <c r="G267">
        <v>34</v>
      </c>
      <c r="H267">
        <v>89</v>
      </c>
      <c r="I267">
        <v>0</v>
      </c>
      <c r="J267">
        <v>0</v>
      </c>
      <c r="K267">
        <v>37</v>
      </c>
      <c r="L267" s="5">
        <f t="shared" si="4"/>
        <v>160</v>
      </c>
      <c r="M267" t="s">
        <v>25</v>
      </c>
      <c r="N267" t="s">
        <v>23</v>
      </c>
    </row>
    <row r="268" spans="1:14" x14ac:dyDescent="0.25">
      <c r="A268" t="s">
        <v>56</v>
      </c>
      <c r="B268" t="s">
        <v>45</v>
      </c>
      <c r="C268" t="s">
        <v>35</v>
      </c>
      <c r="D268" t="s">
        <v>38</v>
      </c>
      <c r="E268" t="s">
        <v>17</v>
      </c>
      <c r="F268" t="s">
        <v>17</v>
      </c>
      <c r="G268">
        <v>20</v>
      </c>
      <c r="H268">
        <v>8</v>
      </c>
      <c r="I268">
        <v>0</v>
      </c>
      <c r="J268">
        <v>1</v>
      </c>
      <c r="K268">
        <v>37</v>
      </c>
      <c r="L268" s="5">
        <f t="shared" si="4"/>
        <v>66</v>
      </c>
      <c r="M268" t="s">
        <v>15</v>
      </c>
      <c r="N268" t="s">
        <v>23</v>
      </c>
    </row>
    <row r="269" spans="1:14" x14ac:dyDescent="0.25">
      <c r="A269" t="s">
        <v>56</v>
      </c>
      <c r="B269" t="s">
        <v>45</v>
      </c>
      <c r="C269" t="s">
        <v>35</v>
      </c>
      <c r="D269" t="s">
        <v>38</v>
      </c>
      <c r="E269" t="s">
        <v>17</v>
      </c>
      <c r="F269" t="s">
        <v>17</v>
      </c>
      <c r="G269">
        <v>35</v>
      </c>
      <c r="H269">
        <v>57</v>
      </c>
      <c r="I269">
        <v>0</v>
      </c>
      <c r="J269">
        <v>0</v>
      </c>
      <c r="K269">
        <v>35</v>
      </c>
      <c r="L269" s="5">
        <f t="shared" si="4"/>
        <v>127</v>
      </c>
      <c r="M269" t="s">
        <v>25</v>
      </c>
      <c r="N269" t="s">
        <v>23</v>
      </c>
    </row>
    <row r="270" spans="1:14" x14ac:dyDescent="0.25">
      <c r="A270" t="s">
        <v>56</v>
      </c>
      <c r="B270" t="s">
        <v>45</v>
      </c>
      <c r="C270" t="s">
        <v>35</v>
      </c>
      <c r="D270" t="s">
        <v>38</v>
      </c>
      <c r="E270" t="s">
        <v>17</v>
      </c>
      <c r="F270" t="s">
        <v>17</v>
      </c>
      <c r="G270">
        <v>15</v>
      </c>
      <c r="H270">
        <v>6</v>
      </c>
      <c r="I270">
        <v>0</v>
      </c>
      <c r="J270">
        <v>2</v>
      </c>
      <c r="K270">
        <v>26</v>
      </c>
      <c r="L270" s="5">
        <f t="shared" si="4"/>
        <v>49</v>
      </c>
      <c r="M270" t="s">
        <v>15</v>
      </c>
      <c r="N270" t="s">
        <v>23</v>
      </c>
    </row>
    <row r="271" spans="1:14" x14ac:dyDescent="0.25">
      <c r="A271" t="s">
        <v>56</v>
      </c>
      <c r="B271" t="s">
        <v>45</v>
      </c>
      <c r="C271" t="s">
        <v>35</v>
      </c>
      <c r="D271" t="s">
        <v>38</v>
      </c>
      <c r="E271" t="s">
        <v>17</v>
      </c>
      <c r="F271" t="s">
        <v>17</v>
      </c>
      <c r="G271">
        <v>42</v>
      </c>
      <c r="H271">
        <v>89</v>
      </c>
      <c r="I271">
        <v>0</v>
      </c>
      <c r="J271">
        <v>0</v>
      </c>
      <c r="K271">
        <v>34</v>
      </c>
      <c r="L271" s="5">
        <f t="shared" si="4"/>
        <v>165</v>
      </c>
      <c r="M271" t="s">
        <v>25</v>
      </c>
      <c r="N271" t="s">
        <v>23</v>
      </c>
    </row>
    <row r="272" spans="1:14" x14ac:dyDescent="0.25">
      <c r="A272" t="s">
        <v>62</v>
      </c>
      <c r="B272" t="s">
        <v>63</v>
      </c>
      <c r="C272" t="s">
        <v>32</v>
      </c>
      <c r="D272" t="s">
        <v>46</v>
      </c>
      <c r="E272" t="s">
        <v>14</v>
      </c>
      <c r="F272" t="s">
        <v>14</v>
      </c>
      <c r="G272">
        <v>14</v>
      </c>
      <c r="H272">
        <v>24</v>
      </c>
      <c r="I272">
        <v>0</v>
      </c>
      <c r="J272">
        <v>0</v>
      </c>
      <c r="K272">
        <v>6</v>
      </c>
      <c r="L272" s="5">
        <f t="shared" si="4"/>
        <v>44</v>
      </c>
      <c r="M272" t="s">
        <v>15</v>
      </c>
      <c r="N272" t="s">
        <v>16</v>
      </c>
    </row>
    <row r="273" spans="1:14" x14ac:dyDescent="0.25">
      <c r="A273" t="s">
        <v>62</v>
      </c>
      <c r="B273" t="s">
        <v>63</v>
      </c>
      <c r="C273" t="s">
        <v>32</v>
      </c>
      <c r="D273" t="s">
        <v>46</v>
      </c>
      <c r="E273" t="s">
        <v>20</v>
      </c>
      <c r="F273" t="s">
        <v>20</v>
      </c>
      <c r="G273">
        <v>18</v>
      </c>
      <c r="H273">
        <v>230</v>
      </c>
      <c r="I273">
        <v>2</v>
      </c>
      <c r="J273">
        <v>2</v>
      </c>
      <c r="K273">
        <v>10</v>
      </c>
      <c r="L273" s="5">
        <f t="shared" si="4"/>
        <v>262</v>
      </c>
      <c r="M273" t="s">
        <v>15</v>
      </c>
      <c r="N273" t="s">
        <v>16</v>
      </c>
    </row>
    <row r="274" spans="1:14" x14ac:dyDescent="0.25">
      <c r="A274" t="s">
        <v>62</v>
      </c>
      <c r="B274" t="s">
        <v>63</v>
      </c>
      <c r="C274" t="s">
        <v>32</v>
      </c>
      <c r="D274" t="s">
        <v>46</v>
      </c>
      <c r="E274" t="s">
        <v>24</v>
      </c>
      <c r="F274" t="s">
        <v>24</v>
      </c>
      <c r="G274">
        <v>12</v>
      </c>
      <c r="H274">
        <v>16</v>
      </c>
      <c r="I274">
        <v>1</v>
      </c>
      <c r="J274">
        <v>0</v>
      </c>
      <c r="K274">
        <v>4</v>
      </c>
      <c r="L274" s="5">
        <f t="shared" si="4"/>
        <v>33</v>
      </c>
      <c r="M274" t="s">
        <v>15</v>
      </c>
      <c r="N274" t="s">
        <v>16</v>
      </c>
    </row>
    <row r="275" spans="1:14" x14ac:dyDescent="0.25">
      <c r="A275" t="s">
        <v>64</v>
      </c>
      <c r="B275" t="s">
        <v>63</v>
      </c>
      <c r="C275" t="s">
        <v>32</v>
      </c>
      <c r="D275" t="s">
        <v>46</v>
      </c>
      <c r="E275" t="s">
        <v>14</v>
      </c>
      <c r="F275" t="s">
        <v>14</v>
      </c>
      <c r="G275">
        <v>8</v>
      </c>
      <c r="H275">
        <v>12</v>
      </c>
      <c r="I275">
        <v>1</v>
      </c>
      <c r="J275">
        <v>0</v>
      </c>
      <c r="K275">
        <v>2</v>
      </c>
      <c r="L275" s="5">
        <f t="shared" si="4"/>
        <v>23</v>
      </c>
      <c r="M275" t="s">
        <v>15</v>
      </c>
      <c r="N275" t="s">
        <v>16</v>
      </c>
    </row>
    <row r="276" spans="1:14" x14ac:dyDescent="0.25">
      <c r="A276" t="s">
        <v>64</v>
      </c>
      <c r="B276" t="s">
        <v>63</v>
      </c>
      <c r="C276" t="s">
        <v>32</v>
      </c>
      <c r="D276" t="s">
        <v>46</v>
      </c>
      <c r="E276" t="s">
        <v>20</v>
      </c>
      <c r="F276" t="s">
        <v>20</v>
      </c>
      <c r="G276">
        <v>10</v>
      </c>
      <c r="H276">
        <v>75</v>
      </c>
      <c r="I276">
        <v>6</v>
      </c>
      <c r="J276">
        <v>2</v>
      </c>
      <c r="K276">
        <v>8</v>
      </c>
      <c r="L276" s="5">
        <f t="shared" si="4"/>
        <v>101</v>
      </c>
      <c r="M276" t="s">
        <v>15</v>
      </c>
      <c r="N276" t="s">
        <v>16</v>
      </c>
    </row>
    <row r="277" spans="1:14" x14ac:dyDescent="0.25">
      <c r="A277" t="s">
        <v>64</v>
      </c>
      <c r="B277" t="s">
        <v>63</v>
      </c>
      <c r="C277" t="s">
        <v>32</v>
      </c>
      <c r="D277" t="s">
        <v>46</v>
      </c>
      <c r="E277" t="s">
        <v>24</v>
      </c>
      <c r="F277" t="s">
        <v>24</v>
      </c>
      <c r="G277">
        <v>11</v>
      </c>
      <c r="H277">
        <v>11</v>
      </c>
      <c r="I277">
        <v>0</v>
      </c>
      <c r="J277">
        <v>0</v>
      </c>
      <c r="K277">
        <v>4</v>
      </c>
      <c r="L277" s="5">
        <f t="shared" si="4"/>
        <v>26</v>
      </c>
      <c r="M277" t="s">
        <v>15</v>
      </c>
      <c r="N277" t="s">
        <v>16</v>
      </c>
    </row>
    <row r="278" spans="1:14" x14ac:dyDescent="0.25">
      <c r="A278" t="s">
        <v>65</v>
      </c>
      <c r="B278" t="s">
        <v>63</v>
      </c>
      <c r="C278" t="s">
        <v>32</v>
      </c>
      <c r="D278" t="s">
        <v>46</v>
      </c>
      <c r="E278" t="s">
        <v>14</v>
      </c>
      <c r="F278" t="s">
        <v>14</v>
      </c>
      <c r="G278">
        <v>16</v>
      </c>
      <c r="H278">
        <v>19</v>
      </c>
      <c r="I278">
        <v>0</v>
      </c>
      <c r="J278">
        <v>0</v>
      </c>
      <c r="K278">
        <v>12</v>
      </c>
      <c r="L278" s="5">
        <f t="shared" si="4"/>
        <v>47</v>
      </c>
      <c r="M278" t="s">
        <v>15</v>
      </c>
      <c r="N278" t="s">
        <v>16</v>
      </c>
    </row>
    <row r="279" spans="1:14" x14ac:dyDescent="0.25">
      <c r="A279" t="s">
        <v>65</v>
      </c>
      <c r="B279" t="s">
        <v>63</v>
      </c>
      <c r="C279" t="s">
        <v>32</v>
      </c>
      <c r="D279" t="s">
        <v>46</v>
      </c>
      <c r="E279" t="s">
        <v>20</v>
      </c>
      <c r="F279" t="s">
        <v>20</v>
      </c>
      <c r="G279">
        <v>8</v>
      </c>
      <c r="H279">
        <v>0</v>
      </c>
      <c r="I279">
        <v>0</v>
      </c>
      <c r="J279">
        <v>0</v>
      </c>
      <c r="K279">
        <v>0</v>
      </c>
      <c r="L279" s="5">
        <f t="shared" si="4"/>
        <v>8</v>
      </c>
      <c r="M279" t="s">
        <v>15</v>
      </c>
      <c r="N279" t="s">
        <v>16</v>
      </c>
    </row>
    <row r="280" spans="1:14" x14ac:dyDescent="0.25">
      <c r="A280" t="s">
        <v>65</v>
      </c>
      <c r="B280" t="s">
        <v>63</v>
      </c>
      <c r="C280" t="s">
        <v>32</v>
      </c>
      <c r="D280" t="s">
        <v>46</v>
      </c>
      <c r="E280" t="s">
        <v>20</v>
      </c>
      <c r="F280" t="s">
        <v>20</v>
      </c>
      <c r="G280">
        <v>15</v>
      </c>
      <c r="H280">
        <v>206</v>
      </c>
      <c r="I280">
        <v>2</v>
      </c>
      <c r="J280">
        <v>1</v>
      </c>
      <c r="K280">
        <v>9</v>
      </c>
      <c r="L280" s="5">
        <f t="shared" si="4"/>
        <v>233</v>
      </c>
      <c r="M280" t="s">
        <v>15</v>
      </c>
      <c r="N280" t="s">
        <v>16</v>
      </c>
    </row>
    <row r="281" spans="1:14" x14ac:dyDescent="0.25">
      <c r="A281" t="s">
        <v>66</v>
      </c>
      <c r="B281" t="s">
        <v>63</v>
      </c>
      <c r="C281" t="s">
        <v>32</v>
      </c>
      <c r="D281" t="s">
        <v>46</v>
      </c>
      <c r="E281" t="s">
        <v>14</v>
      </c>
      <c r="F281" t="s">
        <v>14</v>
      </c>
      <c r="G281">
        <v>17</v>
      </c>
      <c r="H281">
        <v>18</v>
      </c>
      <c r="I281">
        <v>0</v>
      </c>
      <c r="J281">
        <v>0</v>
      </c>
      <c r="K281">
        <v>8</v>
      </c>
      <c r="L281" s="5">
        <f t="shared" si="4"/>
        <v>43</v>
      </c>
      <c r="M281" t="s">
        <v>15</v>
      </c>
      <c r="N281" t="s">
        <v>16</v>
      </c>
    </row>
    <row r="282" spans="1:14" x14ac:dyDescent="0.25">
      <c r="A282" t="s">
        <v>66</v>
      </c>
      <c r="B282" t="s">
        <v>63</v>
      </c>
      <c r="C282" t="s">
        <v>32</v>
      </c>
      <c r="D282" t="s">
        <v>46</v>
      </c>
      <c r="E282" t="s">
        <v>20</v>
      </c>
      <c r="F282" t="s">
        <v>20</v>
      </c>
      <c r="G282">
        <v>24</v>
      </c>
      <c r="H282">
        <v>151</v>
      </c>
      <c r="I282">
        <v>0</v>
      </c>
      <c r="J282">
        <v>1</v>
      </c>
      <c r="K282">
        <v>0</v>
      </c>
      <c r="L282" s="5">
        <f t="shared" si="4"/>
        <v>176</v>
      </c>
      <c r="M282" t="s">
        <v>15</v>
      </c>
      <c r="N282" t="s">
        <v>16</v>
      </c>
    </row>
    <row r="283" spans="1:14" x14ac:dyDescent="0.25">
      <c r="A283" t="s">
        <v>66</v>
      </c>
      <c r="B283" t="s">
        <v>63</v>
      </c>
      <c r="C283" t="s">
        <v>32</v>
      </c>
      <c r="D283" t="s">
        <v>46</v>
      </c>
      <c r="E283" t="s">
        <v>24</v>
      </c>
      <c r="F283" t="s">
        <v>24</v>
      </c>
      <c r="G283">
        <v>3</v>
      </c>
      <c r="H283">
        <v>6</v>
      </c>
      <c r="I283">
        <v>0</v>
      </c>
      <c r="J283">
        <v>0</v>
      </c>
      <c r="K283">
        <v>5</v>
      </c>
      <c r="L283" s="5">
        <f t="shared" si="4"/>
        <v>14</v>
      </c>
      <c r="M283" t="s">
        <v>15</v>
      </c>
      <c r="N283" t="s">
        <v>16</v>
      </c>
    </row>
    <row r="284" spans="1:14" x14ac:dyDescent="0.25">
      <c r="A284" t="s">
        <v>67</v>
      </c>
      <c r="B284" t="s">
        <v>63</v>
      </c>
      <c r="C284" t="s">
        <v>35</v>
      </c>
      <c r="D284" t="s">
        <v>46</v>
      </c>
      <c r="E284" t="s">
        <v>17</v>
      </c>
      <c r="F284" t="s">
        <v>17</v>
      </c>
      <c r="G284">
        <v>9</v>
      </c>
      <c r="H284">
        <v>30</v>
      </c>
      <c r="I284">
        <v>0</v>
      </c>
      <c r="J284">
        <v>1</v>
      </c>
      <c r="K284">
        <v>5</v>
      </c>
      <c r="L284" s="5">
        <f t="shared" si="4"/>
        <v>45</v>
      </c>
      <c r="M284" t="s">
        <v>15</v>
      </c>
      <c r="N284" t="s">
        <v>16</v>
      </c>
    </row>
    <row r="285" spans="1:14" x14ac:dyDescent="0.25">
      <c r="A285" t="s">
        <v>67</v>
      </c>
      <c r="B285" t="s">
        <v>63</v>
      </c>
      <c r="C285" t="s">
        <v>35</v>
      </c>
      <c r="D285" t="s">
        <v>46</v>
      </c>
      <c r="E285" t="s">
        <v>17</v>
      </c>
      <c r="F285" t="s">
        <v>17</v>
      </c>
      <c r="G285">
        <v>17</v>
      </c>
      <c r="H285">
        <v>17</v>
      </c>
      <c r="I285">
        <v>0</v>
      </c>
      <c r="J285">
        <v>1</v>
      </c>
      <c r="K285">
        <v>10</v>
      </c>
      <c r="L285" s="5">
        <f t="shared" si="4"/>
        <v>45</v>
      </c>
      <c r="M285" t="s">
        <v>15</v>
      </c>
      <c r="N285" t="s">
        <v>16</v>
      </c>
    </row>
    <row r="286" spans="1:14" x14ac:dyDescent="0.25">
      <c r="A286" t="s">
        <v>67</v>
      </c>
      <c r="B286" t="s">
        <v>63</v>
      </c>
      <c r="C286" t="s">
        <v>35</v>
      </c>
      <c r="D286" t="s">
        <v>46</v>
      </c>
      <c r="E286" t="s">
        <v>17</v>
      </c>
      <c r="F286" t="s">
        <v>17</v>
      </c>
      <c r="G286">
        <v>0</v>
      </c>
      <c r="H286">
        <v>45</v>
      </c>
      <c r="I286">
        <v>0</v>
      </c>
      <c r="J286">
        <v>0</v>
      </c>
      <c r="K286">
        <v>3</v>
      </c>
      <c r="L286" s="5">
        <f t="shared" si="4"/>
        <v>48</v>
      </c>
      <c r="M286" t="s">
        <v>25</v>
      </c>
      <c r="N286" t="s">
        <v>16</v>
      </c>
    </row>
    <row r="287" spans="1:14" x14ac:dyDescent="0.25">
      <c r="A287" t="s">
        <v>67</v>
      </c>
      <c r="B287" t="s">
        <v>63</v>
      </c>
      <c r="C287" t="s">
        <v>35</v>
      </c>
      <c r="D287" t="s">
        <v>46</v>
      </c>
      <c r="E287" t="s">
        <v>20</v>
      </c>
      <c r="F287" t="s">
        <v>20</v>
      </c>
      <c r="G287">
        <v>18</v>
      </c>
      <c r="H287">
        <v>109</v>
      </c>
      <c r="I287">
        <v>0</v>
      </c>
      <c r="J287">
        <v>5</v>
      </c>
      <c r="K287">
        <v>79</v>
      </c>
      <c r="L287" s="5">
        <f t="shared" si="4"/>
        <v>211</v>
      </c>
      <c r="M287" t="s">
        <v>15</v>
      </c>
      <c r="N287" t="s">
        <v>16</v>
      </c>
    </row>
    <row r="288" spans="1:14" x14ac:dyDescent="0.25">
      <c r="A288" t="s">
        <v>67</v>
      </c>
      <c r="B288" t="s">
        <v>63</v>
      </c>
      <c r="C288" t="s">
        <v>35</v>
      </c>
      <c r="D288" t="s">
        <v>46</v>
      </c>
      <c r="E288" t="s">
        <v>20</v>
      </c>
      <c r="F288" t="s">
        <v>20</v>
      </c>
      <c r="G288">
        <v>34</v>
      </c>
      <c r="H288">
        <v>141</v>
      </c>
      <c r="I288">
        <v>1</v>
      </c>
      <c r="J288">
        <v>2</v>
      </c>
      <c r="K288">
        <v>11</v>
      </c>
      <c r="L288" s="5">
        <f t="shared" si="4"/>
        <v>189</v>
      </c>
      <c r="M288" t="s">
        <v>15</v>
      </c>
      <c r="N288" t="s">
        <v>16</v>
      </c>
    </row>
    <row r="289" spans="1:14" x14ac:dyDescent="0.25">
      <c r="A289" t="s">
        <v>67</v>
      </c>
      <c r="B289" t="s">
        <v>63</v>
      </c>
      <c r="C289" t="s">
        <v>35</v>
      </c>
      <c r="D289" t="s">
        <v>46</v>
      </c>
      <c r="E289" t="s">
        <v>49</v>
      </c>
      <c r="F289" t="s">
        <v>24</v>
      </c>
      <c r="G289">
        <v>25</v>
      </c>
      <c r="H289">
        <v>46</v>
      </c>
      <c r="I289">
        <v>0</v>
      </c>
      <c r="J289">
        <v>0</v>
      </c>
      <c r="K289">
        <v>9</v>
      </c>
      <c r="L289" s="5">
        <f t="shared" si="4"/>
        <v>80</v>
      </c>
      <c r="M289" t="s">
        <v>15</v>
      </c>
      <c r="N289" t="s">
        <v>16</v>
      </c>
    </row>
    <row r="290" spans="1:14" x14ac:dyDescent="0.25">
      <c r="A290" t="s">
        <v>68</v>
      </c>
      <c r="B290" t="s">
        <v>63</v>
      </c>
      <c r="C290" t="s">
        <v>35</v>
      </c>
      <c r="D290" t="s">
        <v>46</v>
      </c>
      <c r="E290" t="s">
        <v>27</v>
      </c>
      <c r="F290" t="s">
        <v>28</v>
      </c>
      <c r="G290">
        <v>28</v>
      </c>
      <c r="H290">
        <v>0</v>
      </c>
      <c r="I290">
        <v>0</v>
      </c>
      <c r="J290">
        <v>0</v>
      </c>
      <c r="K290">
        <v>24</v>
      </c>
      <c r="L290" s="5">
        <f t="shared" si="4"/>
        <v>52</v>
      </c>
      <c r="M290" t="s">
        <v>25</v>
      </c>
      <c r="N290" t="s">
        <v>16</v>
      </c>
    </row>
    <row r="291" spans="1:14" x14ac:dyDescent="0.25">
      <c r="A291" t="s">
        <v>68</v>
      </c>
      <c r="B291" t="s">
        <v>63</v>
      </c>
      <c r="C291" t="s">
        <v>35</v>
      </c>
      <c r="D291" t="s">
        <v>46</v>
      </c>
      <c r="E291" t="s">
        <v>49</v>
      </c>
      <c r="F291" t="s">
        <v>24</v>
      </c>
      <c r="G291">
        <v>26</v>
      </c>
      <c r="H291">
        <v>56</v>
      </c>
      <c r="I291">
        <v>0</v>
      </c>
      <c r="J291">
        <v>0</v>
      </c>
      <c r="K291">
        <v>8</v>
      </c>
      <c r="L291" s="5">
        <f t="shared" si="4"/>
        <v>90</v>
      </c>
      <c r="M291" t="s">
        <v>15</v>
      </c>
      <c r="N291" t="s">
        <v>16</v>
      </c>
    </row>
    <row r="292" spans="1:14" x14ac:dyDescent="0.25">
      <c r="A292" t="s">
        <v>68</v>
      </c>
      <c r="B292" t="s">
        <v>63</v>
      </c>
      <c r="C292" t="s">
        <v>35</v>
      </c>
      <c r="D292" t="s">
        <v>46</v>
      </c>
      <c r="E292" t="s">
        <v>49</v>
      </c>
      <c r="F292" t="s">
        <v>24</v>
      </c>
      <c r="G292">
        <v>31</v>
      </c>
      <c r="H292">
        <v>24</v>
      </c>
      <c r="I292">
        <v>2</v>
      </c>
      <c r="J292">
        <v>2</v>
      </c>
      <c r="K292">
        <v>31</v>
      </c>
      <c r="L292" s="5">
        <f t="shared" si="4"/>
        <v>90</v>
      </c>
      <c r="M292" t="s">
        <v>15</v>
      </c>
      <c r="N292" t="s">
        <v>16</v>
      </c>
    </row>
    <row r="293" spans="1:14" x14ac:dyDescent="0.25">
      <c r="A293" t="s">
        <v>68</v>
      </c>
      <c r="B293" t="s">
        <v>63</v>
      </c>
      <c r="C293" t="s">
        <v>35</v>
      </c>
      <c r="D293" t="s">
        <v>46</v>
      </c>
      <c r="E293" t="s">
        <v>59</v>
      </c>
      <c r="F293" t="s">
        <v>20</v>
      </c>
      <c r="G293">
        <v>19</v>
      </c>
      <c r="H293">
        <v>3</v>
      </c>
      <c r="I293">
        <v>0</v>
      </c>
      <c r="J293">
        <v>0</v>
      </c>
      <c r="K293">
        <v>3</v>
      </c>
      <c r="L293" s="5">
        <f t="shared" si="4"/>
        <v>25</v>
      </c>
      <c r="M293" t="s">
        <v>15</v>
      </c>
      <c r="N293" t="s">
        <v>16</v>
      </c>
    </row>
    <row r="294" spans="1:14" x14ac:dyDescent="0.25">
      <c r="A294" t="s">
        <v>68</v>
      </c>
      <c r="B294" t="s">
        <v>63</v>
      </c>
      <c r="C294" t="s">
        <v>35</v>
      </c>
      <c r="D294" t="s">
        <v>46</v>
      </c>
      <c r="E294" t="s">
        <v>59</v>
      </c>
      <c r="F294" t="s">
        <v>20</v>
      </c>
      <c r="G294">
        <v>12</v>
      </c>
      <c r="H294">
        <v>1</v>
      </c>
      <c r="I294">
        <v>1</v>
      </c>
      <c r="J294">
        <v>0</v>
      </c>
      <c r="K294">
        <v>0</v>
      </c>
      <c r="L294" s="5">
        <f t="shared" si="4"/>
        <v>14</v>
      </c>
      <c r="M294" t="s">
        <v>25</v>
      </c>
      <c r="N294" t="s">
        <v>16</v>
      </c>
    </row>
    <row r="295" spans="1:14" x14ac:dyDescent="0.25">
      <c r="A295" t="s">
        <v>68</v>
      </c>
      <c r="B295" t="s">
        <v>63</v>
      </c>
      <c r="C295" t="s">
        <v>35</v>
      </c>
      <c r="D295" t="s">
        <v>46</v>
      </c>
      <c r="E295" t="s">
        <v>24</v>
      </c>
      <c r="F295" t="s">
        <v>24</v>
      </c>
      <c r="G295">
        <v>1</v>
      </c>
      <c r="H295">
        <v>0</v>
      </c>
      <c r="I295">
        <v>0</v>
      </c>
      <c r="J295">
        <v>0</v>
      </c>
      <c r="K295">
        <v>0</v>
      </c>
      <c r="L295" s="5">
        <f t="shared" si="4"/>
        <v>1</v>
      </c>
      <c r="M295" t="s">
        <v>15</v>
      </c>
      <c r="N295" t="s">
        <v>16</v>
      </c>
    </row>
    <row r="296" spans="1:14" x14ac:dyDescent="0.25">
      <c r="A296" t="s">
        <v>68</v>
      </c>
      <c r="B296" t="s">
        <v>63</v>
      </c>
      <c r="C296" t="s">
        <v>35</v>
      </c>
      <c r="D296" t="s">
        <v>46</v>
      </c>
      <c r="E296" t="s">
        <v>24</v>
      </c>
      <c r="F296" t="s">
        <v>24</v>
      </c>
      <c r="G296">
        <v>15</v>
      </c>
      <c r="H296">
        <v>32</v>
      </c>
      <c r="I296">
        <v>1</v>
      </c>
      <c r="J296">
        <v>1</v>
      </c>
      <c r="K296">
        <v>1</v>
      </c>
      <c r="L296" s="5">
        <f t="shared" si="4"/>
        <v>50</v>
      </c>
      <c r="M296" t="s">
        <v>25</v>
      </c>
      <c r="N296" t="s">
        <v>16</v>
      </c>
    </row>
    <row r="297" spans="1:14" x14ac:dyDescent="0.25">
      <c r="A297" t="s">
        <v>68</v>
      </c>
      <c r="B297" t="s">
        <v>63</v>
      </c>
      <c r="C297" t="s">
        <v>35</v>
      </c>
      <c r="D297" t="s">
        <v>46</v>
      </c>
      <c r="E297" t="s">
        <v>59</v>
      </c>
      <c r="F297" t="s">
        <v>20</v>
      </c>
      <c r="G297">
        <v>14</v>
      </c>
      <c r="H297">
        <v>60</v>
      </c>
      <c r="I297">
        <v>1</v>
      </c>
      <c r="J297">
        <v>1</v>
      </c>
      <c r="K297">
        <v>7</v>
      </c>
      <c r="L297" s="5">
        <f t="shared" si="4"/>
        <v>83</v>
      </c>
      <c r="M297" t="s">
        <v>15</v>
      </c>
      <c r="N297" t="s">
        <v>16</v>
      </c>
    </row>
    <row r="298" spans="1:14" x14ac:dyDescent="0.25">
      <c r="A298" t="s">
        <v>68</v>
      </c>
      <c r="B298" t="s">
        <v>63</v>
      </c>
      <c r="C298" t="s">
        <v>35</v>
      </c>
      <c r="D298" t="s">
        <v>46</v>
      </c>
      <c r="E298" t="s">
        <v>17</v>
      </c>
      <c r="F298" t="s">
        <v>17</v>
      </c>
      <c r="G298">
        <v>35</v>
      </c>
      <c r="H298">
        <v>34</v>
      </c>
      <c r="I298">
        <v>0</v>
      </c>
      <c r="J298">
        <v>1</v>
      </c>
      <c r="K298">
        <v>8</v>
      </c>
      <c r="L298" s="5">
        <f t="shared" si="4"/>
        <v>78</v>
      </c>
      <c r="M298" t="s">
        <v>15</v>
      </c>
      <c r="N298" t="s">
        <v>16</v>
      </c>
    </row>
    <row r="299" spans="1:14" x14ac:dyDescent="0.25">
      <c r="A299" t="s">
        <v>68</v>
      </c>
      <c r="B299" t="s">
        <v>63</v>
      </c>
      <c r="C299" t="s">
        <v>35</v>
      </c>
      <c r="D299" t="s">
        <v>46</v>
      </c>
      <c r="E299" t="s">
        <v>17</v>
      </c>
      <c r="F299" t="s">
        <v>17</v>
      </c>
      <c r="G299">
        <v>34</v>
      </c>
      <c r="H299">
        <v>66</v>
      </c>
      <c r="I299">
        <v>0</v>
      </c>
      <c r="J299">
        <v>1</v>
      </c>
      <c r="K299">
        <v>9</v>
      </c>
      <c r="L299" s="5">
        <f t="shared" si="4"/>
        <v>110</v>
      </c>
      <c r="M299" t="s">
        <v>15</v>
      </c>
      <c r="N299" t="s">
        <v>16</v>
      </c>
    </row>
    <row r="300" spans="1:14" x14ac:dyDescent="0.25">
      <c r="A300" t="s">
        <v>68</v>
      </c>
      <c r="B300" t="s">
        <v>63</v>
      </c>
      <c r="C300" t="s">
        <v>35</v>
      </c>
      <c r="D300" t="s">
        <v>46</v>
      </c>
      <c r="E300" t="s">
        <v>27</v>
      </c>
      <c r="F300" t="s">
        <v>28</v>
      </c>
      <c r="G300">
        <v>27</v>
      </c>
      <c r="H300">
        <v>13</v>
      </c>
      <c r="I300">
        <v>0</v>
      </c>
      <c r="J300">
        <v>0</v>
      </c>
      <c r="K300">
        <v>10</v>
      </c>
      <c r="L300" s="5">
        <f t="shared" si="4"/>
        <v>50</v>
      </c>
      <c r="M300" t="s">
        <v>25</v>
      </c>
      <c r="N300" t="s">
        <v>16</v>
      </c>
    </row>
    <row r="301" spans="1:14" x14ac:dyDescent="0.25">
      <c r="A301" t="s">
        <v>68</v>
      </c>
      <c r="B301" t="s">
        <v>63</v>
      </c>
      <c r="C301" t="s">
        <v>35</v>
      </c>
      <c r="D301" t="s">
        <v>46</v>
      </c>
      <c r="E301" t="s">
        <v>27</v>
      </c>
      <c r="F301" t="s">
        <v>28</v>
      </c>
      <c r="G301">
        <v>27</v>
      </c>
      <c r="H301">
        <v>15</v>
      </c>
      <c r="I301">
        <v>0</v>
      </c>
      <c r="J301">
        <v>2</v>
      </c>
      <c r="K301">
        <v>3</v>
      </c>
      <c r="L301" s="5">
        <f t="shared" si="4"/>
        <v>47</v>
      </c>
      <c r="M301" t="s">
        <v>15</v>
      </c>
      <c r="N301" t="s">
        <v>16</v>
      </c>
    </row>
    <row r="302" spans="1:14" x14ac:dyDescent="0.25">
      <c r="A302" t="s">
        <v>68</v>
      </c>
      <c r="B302" t="s">
        <v>63</v>
      </c>
      <c r="C302" t="s">
        <v>35</v>
      </c>
      <c r="D302" t="s">
        <v>46</v>
      </c>
      <c r="E302" t="s">
        <v>27</v>
      </c>
      <c r="F302" t="s">
        <v>28</v>
      </c>
      <c r="G302">
        <v>29</v>
      </c>
      <c r="H302">
        <v>15</v>
      </c>
      <c r="I302">
        <v>0</v>
      </c>
      <c r="J302">
        <v>2</v>
      </c>
      <c r="K302">
        <v>3</v>
      </c>
      <c r="L302" s="5">
        <f t="shared" si="4"/>
        <v>49</v>
      </c>
      <c r="M302" t="s">
        <v>15</v>
      </c>
      <c r="N302" t="s">
        <v>16</v>
      </c>
    </row>
    <row r="303" spans="1:14" x14ac:dyDescent="0.25">
      <c r="A303" t="s">
        <v>68</v>
      </c>
      <c r="B303" t="s">
        <v>63</v>
      </c>
      <c r="C303" t="s">
        <v>35</v>
      </c>
      <c r="D303" t="s">
        <v>46</v>
      </c>
      <c r="E303" t="s">
        <v>20</v>
      </c>
      <c r="F303" t="s">
        <v>20</v>
      </c>
      <c r="G303">
        <v>40</v>
      </c>
      <c r="H303">
        <v>153</v>
      </c>
      <c r="I303">
        <v>0</v>
      </c>
      <c r="J303">
        <v>8</v>
      </c>
      <c r="K303">
        <v>13</v>
      </c>
      <c r="L303" s="5">
        <f t="shared" si="4"/>
        <v>214</v>
      </c>
      <c r="M303" t="s">
        <v>15</v>
      </c>
      <c r="N303" t="s">
        <v>16</v>
      </c>
    </row>
    <row r="304" spans="1:14" x14ac:dyDescent="0.25">
      <c r="A304" t="s">
        <v>68</v>
      </c>
      <c r="B304" t="s">
        <v>63</v>
      </c>
      <c r="C304" t="s">
        <v>35</v>
      </c>
      <c r="D304" t="s">
        <v>46</v>
      </c>
      <c r="E304" t="s">
        <v>20</v>
      </c>
      <c r="F304" t="s">
        <v>20</v>
      </c>
      <c r="G304">
        <v>40</v>
      </c>
      <c r="H304">
        <v>153</v>
      </c>
      <c r="I304">
        <v>0</v>
      </c>
      <c r="J304">
        <v>8</v>
      </c>
      <c r="K304">
        <v>13</v>
      </c>
      <c r="L304" s="5">
        <f t="shared" si="4"/>
        <v>214</v>
      </c>
      <c r="M304" t="s">
        <v>15</v>
      </c>
      <c r="N304" t="s">
        <v>16</v>
      </c>
    </row>
    <row r="305" spans="1:14" x14ac:dyDescent="0.25">
      <c r="A305" t="s">
        <v>68</v>
      </c>
      <c r="B305" t="s">
        <v>63</v>
      </c>
      <c r="C305" t="s">
        <v>35</v>
      </c>
      <c r="D305" t="s">
        <v>46</v>
      </c>
      <c r="E305" t="s">
        <v>24</v>
      </c>
      <c r="F305" t="s">
        <v>24</v>
      </c>
      <c r="G305">
        <v>33</v>
      </c>
      <c r="H305">
        <v>130</v>
      </c>
      <c r="I305">
        <v>1</v>
      </c>
      <c r="J305">
        <v>3</v>
      </c>
      <c r="K305">
        <v>24</v>
      </c>
      <c r="L305" s="5">
        <f t="shared" si="4"/>
        <v>191</v>
      </c>
      <c r="M305" t="s">
        <v>15</v>
      </c>
      <c r="N305" t="s">
        <v>16</v>
      </c>
    </row>
    <row r="306" spans="1:14" x14ac:dyDescent="0.25">
      <c r="A306" t="s">
        <v>69</v>
      </c>
      <c r="B306" t="s">
        <v>63</v>
      </c>
      <c r="C306" t="s">
        <v>12</v>
      </c>
      <c r="D306" t="s">
        <v>70</v>
      </c>
      <c r="E306" t="s">
        <v>14</v>
      </c>
      <c r="F306" t="s">
        <v>14</v>
      </c>
      <c r="G306">
        <v>31</v>
      </c>
      <c r="H306">
        <v>163</v>
      </c>
      <c r="I306">
        <v>0</v>
      </c>
      <c r="J306">
        <v>0</v>
      </c>
      <c r="K306">
        <v>7</v>
      </c>
      <c r="L306" s="5">
        <f t="shared" si="4"/>
        <v>201</v>
      </c>
      <c r="M306" t="s">
        <v>15</v>
      </c>
      <c r="N306" t="s">
        <v>23</v>
      </c>
    </row>
    <row r="307" spans="1:14" x14ac:dyDescent="0.25">
      <c r="A307" t="s">
        <v>69</v>
      </c>
      <c r="B307" t="s">
        <v>63</v>
      </c>
      <c r="C307" t="s">
        <v>12</v>
      </c>
      <c r="D307" t="s">
        <v>70</v>
      </c>
      <c r="E307" t="s">
        <v>17</v>
      </c>
      <c r="F307" t="s">
        <v>17</v>
      </c>
      <c r="G307">
        <v>25</v>
      </c>
      <c r="H307">
        <v>180</v>
      </c>
      <c r="I307">
        <v>0</v>
      </c>
      <c r="J307">
        <v>1</v>
      </c>
      <c r="K307">
        <v>0</v>
      </c>
      <c r="L307" s="5">
        <f t="shared" si="4"/>
        <v>206</v>
      </c>
      <c r="M307" t="s">
        <v>15</v>
      </c>
      <c r="N307" t="s">
        <v>23</v>
      </c>
    </row>
    <row r="308" spans="1:14" x14ac:dyDescent="0.25">
      <c r="A308" t="s">
        <v>69</v>
      </c>
      <c r="B308" t="s">
        <v>63</v>
      </c>
      <c r="C308" t="s">
        <v>12</v>
      </c>
      <c r="D308" t="s">
        <v>70</v>
      </c>
      <c r="E308" t="s">
        <v>17</v>
      </c>
      <c r="F308" t="s">
        <v>17</v>
      </c>
      <c r="G308">
        <v>5</v>
      </c>
      <c r="H308">
        <v>0</v>
      </c>
      <c r="I308">
        <v>0</v>
      </c>
      <c r="J308">
        <v>0</v>
      </c>
      <c r="K308">
        <v>0</v>
      </c>
      <c r="L308" s="5">
        <f t="shared" si="4"/>
        <v>5</v>
      </c>
      <c r="M308" t="s">
        <v>25</v>
      </c>
      <c r="N308" t="s">
        <v>23</v>
      </c>
    </row>
    <row r="309" spans="1:14" x14ac:dyDescent="0.25">
      <c r="A309" t="s">
        <v>69</v>
      </c>
      <c r="B309" t="s">
        <v>63</v>
      </c>
      <c r="C309" t="s">
        <v>12</v>
      </c>
      <c r="D309" t="s">
        <v>70</v>
      </c>
      <c r="E309" t="s">
        <v>17</v>
      </c>
      <c r="F309" t="s">
        <v>17</v>
      </c>
      <c r="G309">
        <v>15</v>
      </c>
      <c r="H309">
        <v>137</v>
      </c>
      <c r="I309">
        <v>0</v>
      </c>
      <c r="J309">
        <v>0</v>
      </c>
      <c r="K309">
        <v>1</v>
      </c>
      <c r="L309" s="5">
        <f t="shared" si="4"/>
        <v>153</v>
      </c>
      <c r="M309" t="s">
        <v>15</v>
      </c>
      <c r="N309" t="s">
        <v>23</v>
      </c>
    </row>
    <row r="310" spans="1:14" x14ac:dyDescent="0.25">
      <c r="A310" t="s">
        <v>69</v>
      </c>
      <c r="B310" t="s">
        <v>63</v>
      </c>
      <c r="C310" t="s">
        <v>12</v>
      </c>
      <c r="D310" t="s">
        <v>70</v>
      </c>
      <c r="E310" t="s">
        <v>17</v>
      </c>
      <c r="F310" t="s">
        <v>17</v>
      </c>
      <c r="G310">
        <v>4</v>
      </c>
      <c r="H310">
        <v>37</v>
      </c>
      <c r="I310">
        <v>2</v>
      </c>
      <c r="J310">
        <v>1</v>
      </c>
      <c r="K310">
        <v>2</v>
      </c>
      <c r="L310" s="5">
        <f t="shared" si="4"/>
        <v>46</v>
      </c>
      <c r="M310" t="s">
        <v>25</v>
      </c>
      <c r="N310" t="s">
        <v>23</v>
      </c>
    </row>
    <row r="311" spans="1:14" x14ac:dyDescent="0.25">
      <c r="A311" t="s">
        <v>69</v>
      </c>
      <c r="B311" t="s">
        <v>63</v>
      </c>
      <c r="C311" t="s">
        <v>12</v>
      </c>
      <c r="D311" t="s">
        <v>70</v>
      </c>
      <c r="E311" t="s">
        <v>24</v>
      </c>
      <c r="F311" t="s">
        <v>24</v>
      </c>
      <c r="G311">
        <v>20</v>
      </c>
      <c r="H311">
        <v>0</v>
      </c>
      <c r="I311">
        <v>0</v>
      </c>
      <c r="J311">
        <v>0</v>
      </c>
      <c r="K311">
        <v>5</v>
      </c>
      <c r="L311" s="5">
        <f t="shared" si="4"/>
        <v>25</v>
      </c>
      <c r="M311" t="s">
        <v>15</v>
      </c>
      <c r="N311" t="s">
        <v>23</v>
      </c>
    </row>
    <row r="312" spans="1:14" x14ac:dyDescent="0.25">
      <c r="A312" t="s">
        <v>69</v>
      </c>
      <c r="B312" t="s">
        <v>63</v>
      </c>
      <c r="C312" t="s">
        <v>12</v>
      </c>
      <c r="D312" t="s">
        <v>70</v>
      </c>
      <c r="E312" t="s">
        <v>27</v>
      </c>
      <c r="F312" t="s">
        <v>28</v>
      </c>
      <c r="G312">
        <v>3</v>
      </c>
      <c r="H312">
        <v>34</v>
      </c>
      <c r="I312">
        <v>0</v>
      </c>
      <c r="J312">
        <v>0</v>
      </c>
      <c r="K312">
        <v>0</v>
      </c>
      <c r="L312" s="5">
        <f t="shared" si="4"/>
        <v>37</v>
      </c>
      <c r="M312" t="s">
        <v>25</v>
      </c>
      <c r="N312" t="s">
        <v>23</v>
      </c>
    </row>
    <row r="313" spans="1:14" x14ac:dyDescent="0.25">
      <c r="A313" t="s">
        <v>69</v>
      </c>
      <c r="B313" t="s">
        <v>63</v>
      </c>
      <c r="C313" t="s">
        <v>12</v>
      </c>
      <c r="D313" t="s">
        <v>70</v>
      </c>
      <c r="E313" t="s">
        <v>27</v>
      </c>
      <c r="F313" t="s">
        <v>28</v>
      </c>
      <c r="G313">
        <v>4</v>
      </c>
      <c r="H313">
        <v>52</v>
      </c>
      <c r="I313">
        <v>0</v>
      </c>
      <c r="J313">
        <v>1</v>
      </c>
      <c r="K313">
        <v>0</v>
      </c>
      <c r="L313" s="5">
        <f t="shared" si="4"/>
        <v>57</v>
      </c>
      <c r="M313" t="s">
        <v>25</v>
      </c>
      <c r="N313" t="s">
        <v>23</v>
      </c>
    </row>
    <row r="314" spans="1:14" x14ac:dyDescent="0.25">
      <c r="A314" t="s">
        <v>69</v>
      </c>
      <c r="B314" t="s">
        <v>63</v>
      </c>
      <c r="C314" t="s">
        <v>12</v>
      </c>
      <c r="D314" t="s">
        <v>70</v>
      </c>
      <c r="E314" t="s">
        <v>61</v>
      </c>
      <c r="F314" t="s">
        <v>28</v>
      </c>
      <c r="G314">
        <v>9</v>
      </c>
      <c r="H314">
        <v>53</v>
      </c>
      <c r="I314">
        <v>0</v>
      </c>
      <c r="J314">
        <v>1</v>
      </c>
      <c r="K314">
        <v>2</v>
      </c>
      <c r="L314" s="5">
        <f t="shared" si="4"/>
        <v>65</v>
      </c>
      <c r="M314" t="s">
        <v>15</v>
      </c>
      <c r="N314" t="s">
        <v>23</v>
      </c>
    </row>
    <row r="315" spans="1:14" x14ac:dyDescent="0.25">
      <c r="A315" t="s">
        <v>69</v>
      </c>
      <c r="B315" t="s">
        <v>63</v>
      </c>
      <c r="C315" t="s">
        <v>12</v>
      </c>
      <c r="D315" t="s">
        <v>70</v>
      </c>
      <c r="E315" t="s">
        <v>61</v>
      </c>
      <c r="F315" t="s">
        <v>28</v>
      </c>
      <c r="G315">
        <v>0</v>
      </c>
      <c r="H315">
        <v>0</v>
      </c>
      <c r="I315">
        <v>0</v>
      </c>
      <c r="J315">
        <v>0</v>
      </c>
      <c r="K315">
        <v>0</v>
      </c>
      <c r="L315" s="5">
        <f t="shared" si="4"/>
        <v>0</v>
      </c>
      <c r="M315" t="s">
        <v>25</v>
      </c>
      <c r="N315" t="s">
        <v>23</v>
      </c>
    </row>
    <row r="316" spans="1:14" x14ac:dyDescent="0.25">
      <c r="A316" t="s">
        <v>71</v>
      </c>
      <c r="B316" t="s">
        <v>63</v>
      </c>
      <c r="C316" t="s">
        <v>12</v>
      </c>
      <c r="D316" t="s">
        <v>70</v>
      </c>
      <c r="E316" t="s">
        <v>24</v>
      </c>
      <c r="F316" t="s">
        <v>24</v>
      </c>
      <c r="G316">
        <v>19</v>
      </c>
      <c r="H316">
        <v>19</v>
      </c>
      <c r="I316">
        <v>0</v>
      </c>
      <c r="J316">
        <v>0</v>
      </c>
      <c r="K316">
        <v>7</v>
      </c>
      <c r="L316" s="5">
        <f t="shared" si="4"/>
        <v>45</v>
      </c>
      <c r="M316" t="s">
        <v>15</v>
      </c>
      <c r="N316" t="s">
        <v>16</v>
      </c>
    </row>
    <row r="317" spans="1:14" x14ac:dyDescent="0.25">
      <c r="A317" t="s">
        <v>71</v>
      </c>
      <c r="B317" t="s">
        <v>63</v>
      </c>
      <c r="C317" t="s">
        <v>12</v>
      </c>
      <c r="D317" t="s">
        <v>70</v>
      </c>
      <c r="E317" t="s">
        <v>17</v>
      </c>
      <c r="F317" t="s">
        <v>17</v>
      </c>
      <c r="G317">
        <v>28</v>
      </c>
      <c r="H317">
        <v>111</v>
      </c>
      <c r="I317">
        <v>1</v>
      </c>
      <c r="J317">
        <v>1</v>
      </c>
      <c r="K317">
        <v>0</v>
      </c>
      <c r="L317" s="5">
        <f t="shared" si="4"/>
        <v>141</v>
      </c>
      <c r="M317" t="s">
        <v>15</v>
      </c>
      <c r="N317" t="s">
        <v>16</v>
      </c>
    </row>
    <row r="318" spans="1:14" x14ac:dyDescent="0.25">
      <c r="A318" t="s">
        <v>71</v>
      </c>
      <c r="B318" t="s">
        <v>63</v>
      </c>
      <c r="C318" t="s">
        <v>12</v>
      </c>
      <c r="D318" t="s">
        <v>70</v>
      </c>
      <c r="E318" t="s">
        <v>17</v>
      </c>
      <c r="F318" t="s">
        <v>17</v>
      </c>
      <c r="G318">
        <v>9</v>
      </c>
      <c r="H318">
        <v>98</v>
      </c>
      <c r="I318">
        <v>0</v>
      </c>
      <c r="J318">
        <v>0</v>
      </c>
      <c r="K318">
        <v>0</v>
      </c>
      <c r="L318" s="5">
        <f t="shared" si="4"/>
        <v>107</v>
      </c>
      <c r="M318" t="s">
        <v>25</v>
      </c>
      <c r="N318" t="s">
        <v>16</v>
      </c>
    </row>
    <row r="319" spans="1:14" x14ac:dyDescent="0.25">
      <c r="A319" t="s">
        <v>71</v>
      </c>
      <c r="B319" t="s">
        <v>63</v>
      </c>
      <c r="C319" t="s">
        <v>12</v>
      </c>
      <c r="D319" t="s">
        <v>70</v>
      </c>
      <c r="E319" t="s">
        <v>27</v>
      </c>
      <c r="F319" t="s">
        <v>28</v>
      </c>
      <c r="G319">
        <v>3</v>
      </c>
      <c r="H319">
        <v>44</v>
      </c>
      <c r="I319">
        <v>0</v>
      </c>
      <c r="J319">
        <v>0</v>
      </c>
      <c r="K319">
        <v>0</v>
      </c>
      <c r="L319" s="5">
        <f t="shared" si="4"/>
        <v>47</v>
      </c>
      <c r="M319" t="s">
        <v>25</v>
      </c>
      <c r="N319" t="s">
        <v>16</v>
      </c>
    </row>
    <row r="320" spans="1:14" x14ac:dyDescent="0.25">
      <c r="A320" t="s">
        <v>71</v>
      </c>
      <c r="B320" t="s">
        <v>63</v>
      </c>
      <c r="C320" t="s">
        <v>12</v>
      </c>
      <c r="D320" t="s">
        <v>70</v>
      </c>
      <c r="E320" t="s">
        <v>14</v>
      </c>
      <c r="F320" t="s">
        <v>14</v>
      </c>
      <c r="G320">
        <v>15</v>
      </c>
      <c r="H320">
        <v>51</v>
      </c>
      <c r="I320">
        <v>0</v>
      </c>
      <c r="J320">
        <v>0</v>
      </c>
      <c r="K320">
        <v>9</v>
      </c>
      <c r="L320" s="5">
        <f t="shared" si="4"/>
        <v>75</v>
      </c>
      <c r="M320" t="s">
        <v>15</v>
      </c>
      <c r="N320" t="s">
        <v>16</v>
      </c>
    </row>
    <row r="321" spans="1:14" x14ac:dyDescent="0.25">
      <c r="A321" t="s">
        <v>71</v>
      </c>
      <c r="B321" t="s">
        <v>63</v>
      </c>
      <c r="C321" t="s">
        <v>12</v>
      </c>
      <c r="D321" t="s">
        <v>70</v>
      </c>
      <c r="E321" t="s">
        <v>24</v>
      </c>
      <c r="F321" t="s">
        <v>24</v>
      </c>
      <c r="G321">
        <v>19</v>
      </c>
      <c r="H321">
        <v>19</v>
      </c>
      <c r="I321">
        <v>0</v>
      </c>
      <c r="J321">
        <v>0</v>
      </c>
      <c r="K321">
        <v>7</v>
      </c>
      <c r="L321" s="5">
        <f t="shared" si="4"/>
        <v>45</v>
      </c>
      <c r="M321" t="s">
        <v>15</v>
      </c>
      <c r="N321" t="s">
        <v>16</v>
      </c>
    </row>
    <row r="322" spans="1:14" x14ac:dyDescent="0.25">
      <c r="A322" t="s">
        <v>71</v>
      </c>
      <c r="B322" t="s">
        <v>63</v>
      </c>
      <c r="C322" t="s">
        <v>12</v>
      </c>
      <c r="D322" t="s">
        <v>70</v>
      </c>
      <c r="E322" t="s">
        <v>17</v>
      </c>
      <c r="F322" t="s">
        <v>17</v>
      </c>
      <c r="G322">
        <v>28</v>
      </c>
      <c r="H322">
        <v>111</v>
      </c>
      <c r="I322">
        <v>1</v>
      </c>
      <c r="J322">
        <v>1</v>
      </c>
      <c r="K322">
        <v>0</v>
      </c>
      <c r="L322" s="5">
        <f t="shared" si="4"/>
        <v>141</v>
      </c>
      <c r="M322" t="s">
        <v>15</v>
      </c>
      <c r="N322" t="s">
        <v>16</v>
      </c>
    </row>
    <row r="323" spans="1:14" x14ac:dyDescent="0.25">
      <c r="A323" t="s">
        <v>71</v>
      </c>
      <c r="B323" t="s">
        <v>63</v>
      </c>
      <c r="C323" t="s">
        <v>12</v>
      </c>
      <c r="D323" t="s">
        <v>70</v>
      </c>
      <c r="E323" t="s">
        <v>17</v>
      </c>
      <c r="F323" t="s">
        <v>17</v>
      </c>
      <c r="G323">
        <v>9</v>
      </c>
      <c r="H323">
        <v>98</v>
      </c>
      <c r="I323">
        <v>0</v>
      </c>
      <c r="J323">
        <v>0</v>
      </c>
      <c r="K323">
        <v>0</v>
      </c>
      <c r="L323" s="5">
        <f t="shared" si="4"/>
        <v>107</v>
      </c>
      <c r="M323" t="s">
        <v>25</v>
      </c>
      <c r="N323" t="s">
        <v>16</v>
      </c>
    </row>
    <row r="324" spans="1:14" x14ac:dyDescent="0.25">
      <c r="A324" t="s">
        <v>71</v>
      </c>
      <c r="B324" t="s">
        <v>63</v>
      </c>
      <c r="C324" t="s">
        <v>12</v>
      </c>
      <c r="D324" t="s">
        <v>70</v>
      </c>
      <c r="E324" t="s">
        <v>27</v>
      </c>
      <c r="F324" t="s">
        <v>28</v>
      </c>
      <c r="G324">
        <v>3</v>
      </c>
      <c r="H324">
        <v>44</v>
      </c>
      <c r="I324">
        <v>0</v>
      </c>
      <c r="J324">
        <v>0</v>
      </c>
      <c r="K324">
        <v>0</v>
      </c>
      <c r="L324" s="5">
        <f t="shared" ref="L324:L387" si="5">SUM(G324:K324)</f>
        <v>47</v>
      </c>
      <c r="M324" t="s">
        <v>25</v>
      </c>
      <c r="N324" t="s">
        <v>16</v>
      </c>
    </row>
    <row r="325" spans="1:14" x14ac:dyDescent="0.25">
      <c r="A325" t="s">
        <v>71</v>
      </c>
      <c r="B325" t="s">
        <v>63</v>
      </c>
      <c r="C325" t="s">
        <v>12</v>
      </c>
      <c r="D325" t="s">
        <v>70</v>
      </c>
      <c r="E325" t="s">
        <v>14</v>
      </c>
      <c r="F325" t="s">
        <v>14</v>
      </c>
      <c r="G325">
        <v>15</v>
      </c>
      <c r="H325">
        <v>56</v>
      </c>
      <c r="I325">
        <v>0</v>
      </c>
      <c r="J325">
        <v>0</v>
      </c>
      <c r="K325">
        <v>9</v>
      </c>
      <c r="L325" s="5">
        <f t="shared" si="5"/>
        <v>80</v>
      </c>
      <c r="M325" t="s">
        <v>15</v>
      </c>
      <c r="N325" t="s">
        <v>16</v>
      </c>
    </row>
    <row r="326" spans="1:14" x14ac:dyDescent="0.25">
      <c r="A326" t="s">
        <v>71</v>
      </c>
      <c r="B326" t="s">
        <v>63</v>
      </c>
      <c r="C326" t="s">
        <v>12</v>
      </c>
      <c r="D326" t="s">
        <v>70</v>
      </c>
      <c r="E326" t="s">
        <v>17</v>
      </c>
      <c r="F326" t="s">
        <v>17</v>
      </c>
      <c r="G326">
        <v>12</v>
      </c>
      <c r="H326">
        <v>56</v>
      </c>
      <c r="I326">
        <v>0</v>
      </c>
      <c r="J326">
        <v>0</v>
      </c>
      <c r="K326">
        <v>2</v>
      </c>
      <c r="L326" s="5">
        <f t="shared" si="5"/>
        <v>70</v>
      </c>
      <c r="M326" t="s">
        <v>15</v>
      </c>
      <c r="N326" t="s">
        <v>16</v>
      </c>
    </row>
    <row r="327" spans="1:14" x14ac:dyDescent="0.25">
      <c r="A327" t="s">
        <v>71</v>
      </c>
      <c r="B327" t="s">
        <v>63</v>
      </c>
      <c r="C327" t="s">
        <v>12</v>
      </c>
      <c r="D327" t="s">
        <v>70</v>
      </c>
      <c r="E327" t="s">
        <v>27</v>
      </c>
      <c r="F327" t="s">
        <v>28</v>
      </c>
      <c r="G327">
        <v>3</v>
      </c>
      <c r="H327">
        <v>43</v>
      </c>
      <c r="I327">
        <v>0</v>
      </c>
      <c r="J327">
        <v>0</v>
      </c>
      <c r="K327">
        <v>0</v>
      </c>
      <c r="L327" s="5">
        <f t="shared" si="5"/>
        <v>46</v>
      </c>
      <c r="M327" t="s">
        <v>25</v>
      </c>
      <c r="N327" t="s">
        <v>16</v>
      </c>
    </row>
    <row r="328" spans="1:14" x14ac:dyDescent="0.25">
      <c r="A328" t="s">
        <v>71</v>
      </c>
      <c r="B328" t="s">
        <v>63</v>
      </c>
      <c r="C328" t="s">
        <v>12</v>
      </c>
      <c r="D328" t="s">
        <v>70</v>
      </c>
      <c r="E328" t="s">
        <v>27</v>
      </c>
      <c r="F328" t="s">
        <v>28</v>
      </c>
      <c r="G328">
        <v>3</v>
      </c>
      <c r="H328">
        <v>43</v>
      </c>
      <c r="I328">
        <v>0</v>
      </c>
      <c r="J328">
        <v>0</v>
      </c>
      <c r="K328">
        <v>0</v>
      </c>
      <c r="L328" s="5">
        <f t="shared" si="5"/>
        <v>46</v>
      </c>
      <c r="M328" t="s">
        <v>25</v>
      </c>
      <c r="N328" t="s">
        <v>16</v>
      </c>
    </row>
    <row r="329" spans="1:14" x14ac:dyDescent="0.25">
      <c r="A329" t="s">
        <v>72</v>
      </c>
      <c r="B329" t="s">
        <v>63</v>
      </c>
      <c r="C329" t="s">
        <v>12</v>
      </c>
      <c r="D329" t="s">
        <v>70</v>
      </c>
      <c r="E329" t="s">
        <v>73</v>
      </c>
      <c r="F329" t="s">
        <v>74</v>
      </c>
      <c r="G329">
        <v>9</v>
      </c>
      <c r="H329">
        <v>92</v>
      </c>
      <c r="I329">
        <v>1</v>
      </c>
      <c r="J329">
        <v>3</v>
      </c>
      <c r="K329">
        <v>4</v>
      </c>
      <c r="L329" s="5">
        <f t="shared" si="5"/>
        <v>109</v>
      </c>
      <c r="M329" t="s">
        <v>15</v>
      </c>
      <c r="N329" t="s">
        <v>16</v>
      </c>
    </row>
    <row r="330" spans="1:14" x14ac:dyDescent="0.25">
      <c r="A330" t="s">
        <v>72</v>
      </c>
      <c r="B330" t="s">
        <v>63</v>
      </c>
      <c r="C330" t="s">
        <v>12</v>
      </c>
      <c r="D330" t="s">
        <v>70</v>
      </c>
      <c r="E330" t="s">
        <v>73</v>
      </c>
      <c r="F330" t="s">
        <v>74</v>
      </c>
      <c r="G330">
        <v>2</v>
      </c>
      <c r="H330">
        <v>0</v>
      </c>
      <c r="I330">
        <v>0</v>
      </c>
      <c r="J330">
        <v>0</v>
      </c>
      <c r="K330">
        <v>0</v>
      </c>
      <c r="L330" s="5">
        <f t="shared" si="5"/>
        <v>2</v>
      </c>
      <c r="M330" t="s">
        <v>25</v>
      </c>
      <c r="N330" t="s">
        <v>16</v>
      </c>
    </row>
    <row r="331" spans="1:14" x14ac:dyDescent="0.25">
      <c r="A331" t="s">
        <v>72</v>
      </c>
      <c r="B331" t="s">
        <v>63</v>
      </c>
      <c r="C331" t="s">
        <v>12</v>
      </c>
      <c r="D331" t="s">
        <v>70</v>
      </c>
      <c r="E331" t="s">
        <v>24</v>
      </c>
      <c r="F331" t="s">
        <v>24</v>
      </c>
      <c r="G331">
        <v>19</v>
      </c>
      <c r="H331">
        <v>26</v>
      </c>
      <c r="I331">
        <v>0</v>
      </c>
      <c r="J331">
        <v>0</v>
      </c>
      <c r="K331">
        <v>4</v>
      </c>
      <c r="L331" s="5">
        <f t="shared" si="5"/>
        <v>49</v>
      </c>
      <c r="M331" t="s">
        <v>15</v>
      </c>
      <c r="N331" t="s">
        <v>16</v>
      </c>
    </row>
    <row r="332" spans="1:14" x14ac:dyDescent="0.25">
      <c r="A332" t="s">
        <v>72</v>
      </c>
      <c r="B332" t="s">
        <v>63</v>
      </c>
      <c r="C332" t="s">
        <v>12</v>
      </c>
      <c r="D332" t="s">
        <v>70</v>
      </c>
      <c r="E332" t="s">
        <v>17</v>
      </c>
      <c r="F332" t="s">
        <v>17</v>
      </c>
      <c r="G332">
        <v>32</v>
      </c>
      <c r="H332">
        <v>179</v>
      </c>
      <c r="I332">
        <v>0</v>
      </c>
      <c r="J332">
        <v>1</v>
      </c>
      <c r="K332">
        <v>4</v>
      </c>
      <c r="L332" s="5">
        <f t="shared" si="5"/>
        <v>216</v>
      </c>
      <c r="M332" t="s">
        <v>15</v>
      </c>
      <c r="N332" t="s">
        <v>16</v>
      </c>
    </row>
    <row r="333" spans="1:14" x14ac:dyDescent="0.25">
      <c r="A333" t="s">
        <v>72</v>
      </c>
      <c r="B333" t="s">
        <v>63</v>
      </c>
      <c r="C333" t="s">
        <v>12</v>
      </c>
      <c r="D333" t="s">
        <v>70</v>
      </c>
      <c r="E333" t="s">
        <v>17</v>
      </c>
      <c r="F333" t="s">
        <v>17</v>
      </c>
      <c r="G333">
        <v>7</v>
      </c>
      <c r="H333">
        <v>36</v>
      </c>
      <c r="I333">
        <v>0</v>
      </c>
      <c r="J333">
        <v>0</v>
      </c>
      <c r="K333">
        <v>0</v>
      </c>
      <c r="L333" s="5">
        <f t="shared" si="5"/>
        <v>43</v>
      </c>
      <c r="M333" t="s">
        <v>25</v>
      </c>
      <c r="N333" t="s">
        <v>16</v>
      </c>
    </row>
    <row r="334" spans="1:14" x14ac:dyDescent="0.25">
      <c r="A334" t="s">
        <v>72</v>
      </c>
      <c r="B334" t="s">
        <v>63</v>
      </c>
      <c r="C334" t="s">
        <v>12</v>
      </c>
      <c r="D334" t="s">
        <v>70</v>
      </c>
      <c r="E334" t="s">
        <v>27</v>
      </c>
      <c r="F334" t="s">
        <v>28</v>
      </c>
      <c r="G334">
        <v>5</v>
      </c>
      <c r="H334">
        <v>34</v>
      </c>
      <c r="I334">
        <v>0</v>
      </c>
      <c r="J334">
        <v>1</v>
      </c>
      <c r="K334">
        <v>1</v>
      </c>
      <c r="L334" s="5">
        <f t="shared" si="5"/>
        <v>41</v>
      </c>
      <c r="M334" t="s">
        <v>25</v>
      </c>
      <c r="N334" t="s">
        <v>16</v>
      </c>
    </row>
    <row r="335" spans="1:14" x14ac:dyDescent="0.25">
      <c r="A335" t="s">
        <v>72</v>
      </c>
      <c r="B335" t="s">
        <v>63</v>
      </c>
      <c r="C335" t="s">
        <v>12</v>
      </c>
      <c r="D335" t="s">
        <v>70</v>
      </c>
      <c r="E335" t="s">
        <v>14</v>
      </c>
      <c r="F335" t="s">
        <v>14</v>
      </c>
      <c r="G335">
        <v>14</v>
      </c>
      <c r="H335">
        <v>60</v>
      </c>
      <c r="I335">
        <v>0</v>
      </c>
      <c r="J335">
        <v>0</v>
      </c>
      <c r="K335">
        <v>24</v>
      </c>
      <c r="L335" s="5">
        <f t="shared" si="5"/>
        <v>98</v>
      </c>
      <c r="M335" t="s">
        <v>15</v>
      </c>
      <c r="N335" t="s">
        <v>16</v>
      </c>
    </row>
    <row r="336" spans="1:14" x14ac:dyDescent="0.25">
      <c r="A336" t="s">
        <v>72</v>
      </c>
      <c r="B336" t="s">
        <v>63</v>
      </c>
      <c r="C336" t="s">
        <v>12</v>
      </c>
      <c r="D336" t="s">
        <v>70</v>
      </c>
      <c r="E336" t="s">
        <v>27</v>
      </c>
      <c r="F336" t="s">
        <v>28</v>
      </c>
      <c r="G336">
        <v>5</v>
      </c>
      <c r="H336">
        <v>34</v>
      </c>
      <c r="I336">
        <v>0</v>
      </c>
      <c r="J336">
        <v>1</v>
      </c>
      <c r="K336">
        <v>1</v>
      </c>
      <c r="L336" s="5">
        <f t="shared" si="5"/>
        <v>41</v>
      </c>
      <c r="M336" t="s">
        <v>25</v>
      </c>
      <c r="N336" t="s">
        <v>16</v>
      </c>
    </row>
    <row r="337" spans="1:14" x14ac:dyDescent="0.25">
      <c r="A337" t="s">
        <v>72</v>
      </c>
      <c r="B337" t="s">
        <v>63</v>
      </c>
      <c r="C337" t="s">
        <v>12</v>
      </c>
      <c r="D337" t="s">
        <v>70</v>
      </c>
      <c r="E337" t="s">
        <v>27</v>
      </c>
      <c r="F337" t="s">
        <v>28</v>
      </c>
      <c r="G337">
        <v>6</v>
      </c>
      <c r="H337">
        <v>40</v>
      </c>
      <c r="I337">
        <v>0</v>
      </c>
      <c r="J337">
        <v>1</v>
      </c>
      <c r="K337">
        <v>1</v>
      </c>
      <c r="L337" s="5">
        <f t="shared" si="5"/>
        <v>48</v>
      </c>
      <c r="M337" t="s">
        <v>25</v>
      </c>
      <c r="N337" t="s">
        <v>16</v>
      </c>
    </row>
    <row r="338" spans="1:14" x14ac:dyDescent="0.25">
      <c r="A338" t="s">
        <v>75</v>
      </c>
      <c r="B338" t="s">
        <v>63</v>
      </c>
      <c r="C338" t="s">
        <v>12</v>
      </c>
      <c r="D338" t="s">
        <v>70</v>
      </c>
      <c r="E338" t="s">
        <v>14</v>
      </c>
      <c r="F338" t="s">
        <v>14</v>
      </c>
      <c r="G338">
        <v>16</v>
      </c>
      <c r="H338">
        <v>44</v>
      </c>
      <c r="I338">
        <v>0</v>
      </c>
      <c r="J338">
        <v>2</v>
      </c>
      <c r="K338">
        <v>9</v>
      </c>
      <c r="L338" s="5">
        <f t="shared" si="5"/>
        <v>71</v>
      </c>
      <c r="M338" t="s">
        <v>15</v>
      </c>
      <c r="N338" t="s">
        <v>16</v>
      </c>
    </row>
    <row r="339" spans="1:14" x14ac:dyDescent="0.25">
      <c r="A339" t="s">
        <v>75</v>
      </c>
      <c r="B339" t="s">
        <v>63</v>
      </c>
      <c r="C339" t="s">
        <v>12</v>
      </c>
      <c r="D339" t="s">
        <v>70</v>
      </c>
      <c r="E339" t="s">
        <v>24</v>
      </c>
      <c r="F339" t="s">
        <v>24</v>
      </c>
      <c r="G339">
        <v>29</v>
      </c>
      <c r="H339">
        <v>43</v>
      </c>
      <c r="I339">
        <v>0</v>
      </c>
      <c r="J339">
        <v>1</v>
      </c>
      <c r="K339">
        <v>13</v>
      </c>
      <c r="L339" s="5">
        <f t="shared" si="5"/>
        <v>86</v>
      </c>
      <c r="M339" t="s">
        <v>15</v>
      </c>
      <c r="N339" t="s">
        <v>16</v>
      </c>
    </row>
    <row r="340" spans="1:14" x14ac:dyDescent="0.25">
      <c r="A340" t="s">
        <v>75</v>
      </c>
      <c r="B340" t="s">
        <v>63</v>
      </c>
      <c r="C340" t="s">
        <v>12</v>
      </c>
      <c r="D340" t="s">
        <v>70</v>
      </c>
      <c r="E340" t="s">
        <v>17</v>
      </c>
      <c r="F340" t="s">
        <v>17</v>
      </c>
      <c r="G340">
        <v>7</v>
      </c>
      <c r="H340">
        <v>55</v>
      </c>
      <c r="I340">
        <v>0</v>
      </c>
      <c r="J340">
        <v>1</v>
      </c>
      <c r="K340">
        <v>3</v>
      </c>
      <c r="L340" s="5">
        <f t="shared" si="5"/>
        <v>66</v>
      </c>
      <c r="M340" t="s">
        <v>15</v>
      </c>
      <c r="N340" t="s">
        <v>16</v>
      </c>
    </row>
    <row r="341" spans="1:14" x14ac:dyDescent="0.25">
      <c r="A341" t="s">
        <v>75</v>
      </c>
      <c r="B341" t="s">
        <v>63</v>
      </c>
      <c r="C341" t="s">
        <v>12</v>
      </c>
      <c r="D341" t="s">
        <v>70</v>
      </c>
      <c r="E341" t="s">
        <v>17</v>
      </c>
      <c r="F341" t="s">
        <v>17</v>
      </c>
      <c r="G341">
        <v>2</v>
      </c>
      <c r="H341">
        <v>10</v>
      </c>
      <c r="I341">
        <v>0</v>
      </c>
      <c r="J341">
        <v>0</v>
      </c>
      <c r="K341">
        <v>0</v>
      </c>
      <c r="L341" s="5">
        <f t="shared" si="5"/>
        <v>12</v>
      </c>
      <c r="M341" t="s">
        <v>25</v>
      </c>
      <c r="N341" t="s">
        <v>16</v>
      </c>
    </row>
    <row r="342" spans="1:14" x14ac:dyDescent="0.25">
      <c r="A342" t="s">
        <v>75</v>
      </c>
      <c r="B342" t="s">
        <v>63</v>
      </c>
      <c r="C342" t="s">
        <v>12</v>
      </c>
      <c r="D342" t="s">
        <v>70</v>
      </c>
      <c r="E342" t="s">
        <v>17</v>
      </c>
      <c r="F342" t="s">
        <v>17</v>
      </c>
      <c r="G342">
        <v>28</v>
      </c>
      <c r="H342">
        <v>187</v>
      </c>
      <c r="I342">
        <v>1</v>
      </c>
      <c r="J342">
        <v>2</v>
      </c>
      <c r="K342">
        <v>9</v>
      </c>
      <c r="L342" s="5">
        <f t="shared" si="5"/>
        <v>227</v>
      </c>
      <c r="M342" t="s">
        <v>15</v>
      </c>
      <c r="N342" t="s">
        <v>16</v>
      </c>
    </row>
    <row r="343" spans="1:14" x14ac:dyDescent="0.25">
      <c r="A343" t="s">
        <v>75</v>
      </c>
      <c r="B343" t="s">
        <v>63</v>
      </c>
      <c r="C343" t="s">
        <v>12</v>
      </c>
      <c r="D343" t="s">
        <v>70</v>
      </c>
      <c r="E343" t="s">
        <v>17</v>
      </c>
      <c r="F343" t="s">
        <v>17</v>
      </c>
      <c r="G343">
        <v>13</v>
      </c>
      <c r="H343">
        <v>134</v>
      </c>
      <c r="I343">
        <v>0</v>
      </c>
      <c r="J343">
        <v>0</v>
      </c>
      <c r="K343">
        <v>0</v>
      </c>
      <c r="L343" s="5">
        <f t="shared" si="5"/>
        <v>147</v>
      </c>
      <c r="M343" t="s">
        <v>25</v>
      </c>
      <c r="N343" t="s">
        <v>16</v>
      </c>
    </row>
    <row r="344" spans="1:14" x14ac:dyDescent="0.25">
      <c r="A344" t="s">
        <v>75</v>
      </c>
      <c r="B344" t="s">
        <v>63</v>
      </c>
      <c r="C344" t="s">
        <v>12</v>
      </c>
      <c r="D344" t="s">
        <v>70</v>
      </c>
      <c r="E344" t="s">
        <v>17</v>
      </c>
      <c r="F344" t="s">
        <v>17</v>
      </c>
      <c r="G344">
        <v>22</v>
      </c>
      <c r="H344">
        <v>101</v>
      </c>
      <c r="I344">
        <v>0</v>
      </c>
      <c r="J344">
        <v>2</v>
      </c>
      <c r="K344">
        <v>15</v>
      </c>
      <c r="L344" s="5">
        <f t="shared" si="5"/>
        <v>140</v>
      </c>
      <c r="M344" t="s">
        <v>15</v>
      </c>
      <c r="N344" t="s">
        <v>16</v>
      </c>
    </row>
    <row r="345" spans="1:14" x14ac:dyDescent="0.25">
      <c r="A345" t="s">
        <v>75</v>
      </c>
      <c r="B345" t="s">
        <v>63</v>
      </c>
      <c r="C345" t="s">
        <v>12</v>
      </c>
      <c r="D345" t="s">
        <v>70</v>
      </c>
      <c r="E345" t="s">
        <v>20</v>
      </c>
      <c r="F345" t="s">
        <v>20</v>
      </c>
      <c r="G345">
        <v>22</v>
      </c>
      <c r="H345">
        <v>108</v>
      </c>
      <c r="I345">
        <v>0</v>
      </c>
      <c r="J345">
        <v>6</v>
      </c>
      <c r="K345">
        <v>16</v>
      </c>
      <c r="L345" s="5">
        <f t="shared" si="5"/>
        <v>152</v>
      </c>
      <c r="M345" t="s">
        <v>15</v>
      </c>
      <c r="N345" t="s">
        <v>16</v>
      </c>
    </row>
    <row r="346" spans="1:14" x14ac:dyDescent="0.25">
      <c r="A346" t="s">
        <v>75</v>
      </c>
      <c r="B346" t="s">
        <v>63</v>
      </c>
      <c r="C346" t="s">
        <v>12</v>
      </c>
      <c r="D346" t="s">
        <v>70</v>
      </c>
      <c r="E346" t="s">
        <v>27</v>
      </c>
      <c r="F346" t="s">
        <v>28</v>
      </c>
      <c r="G346">
        <v>3</v>
      </c>
      <c r="H346">
        <v>37</v>
      </c>
      <c r="I346">
        <v>0</v>
      </c>
      <c r="J346">
        <v>0</v>
      </c>
      <c r="K346">
        <v>0</v>
      </c>
      <c r="L346" s="5">
        <f t="shared" si="5"/>
        <v>40</v>
      </c>
      <c r="M346" t="s">
        <v>25</v>
      </c>
      <c r="N346" t="s">
        <v>16</v>
      </c>
    </row>
    <row r="347" spans="1:14" x14ac:dyDescent="0.25">
      <c r="A347" t="s">
        <v>75</v>
      </c>
      <c r="B347" t="s">
        <v>63</v>
      </c>
      <c r="C347" t="s">
        <v>12</v>
      </c>
      <c r="D347" t="s">
        <v>70</v>
      </c>
      <c r="E347" t="s">
        <v>27</v>
      </c>
      <c r="F347" t="s">
        <v>28</v>
      </c>
      <c r="G347">
        <v>3</v>
      </c>
      <c r="H347">
        <v>36</v>
      </c>
      <c r="I347">
        <v>0</v>
      </c>
      <c r="J347">
        <v>1</v>
      </c>
      <c r="K347">
        <v>0</v>
      </c>
      <c r="L347" s="5">
        <f t="shared" si="5"/>
        <v>40</v>
      </c>
      <c r="M347" t="s">
        <v>25</v>
      </c>
      <c r="N347" t="s">
        <v>16</v>
      </c>
    </row>
    <row r="348" spans="1:14" x14ac:dyDescent="0.25">
      <c r="A348" t="s">
        <v>75</v>
      </c>
      <c r="B348" t="s">
        <v>63</v>
      </c>
      <c r="C348" t="s">
        <v>12</v>
      </c>
      <c r="D348" t="s">
        <v>70</v>
      </c>
      <c r="E348" t="s">
        <v>27</v>
      </c>
      <c r="F348" t="s">
        <v>28</v>
      </c>
      <c r="G348">
        <v>2</v>
      </c>
      <c r="H348">
        <v>43</v>
      </c>
      <c r="I348">
        <v>0</v>
      </c>
      <c r="J348">
        <v>0</v>
      </c>
      <c r="K348">
        <v>0</v>
      </c>
      <c r="L348" s="5">
        <f t="shared" si="5"/>
        <v>45</v>
      </c>
      <c r="M348" t="s">
        <v>25</v>
      </c>
      <c r="N348" t="s">
        <v>16</v>
      </c>
    </row>
    <row r="349" spans="1:14" x14ac:dyDescent="0.25">
      <c r="A349" t="s">
        <v>76</v>
      </c>
      <c r="B349" t="s">
        <v>63</v>
      </c>
      <c r="C349" t="s">
        <v>12</v>
      </c>
      <c r="D349" t="s">
        <v>70</v>
      </c>
      <c r="E349" t="s">
        <v>14</v>
      </c>
      <c r="F349" t="s">
        <v>14</v>
      </c>
      <c r="G349">
        <v>29</v>
      </c>
      <c r="H349">
        <v>58</v>
      </c>
      <c r="I349">
        <v>0</v>
      </c>
      <c r="J349">
        <v>0</v>
      </c>
      <c r="K349">
        <v>14</v>
      </c>
      <c r="L349" s="5">
        <f t="shared" si="5"/>
        <v>101</v>
      </c>
      <c r="M349" t="s">
        <v>15</v>
      </c>
      <c r="N349" t="s">
        <v>16</v>
      </c>
    </row>
    <row r="350" spans="1:14" x14ac:dyDescent="0.25">
      <c r="A350" t="s">
        <v>76</v>
      </c>
      <c r="B350" t="s">
        <v>63</v>
      </c>
      <c r="C350" t="s">
        <v>12</v>
      </c>
      <c r="D350" t="s">
        <v>70</v>
      </c>
      <c r="E350" t="s">
        <v>20</v>
      </c>
      <c r="F350" t="s">
        <v>20</v>
      </c>
      <c r="G350">
        <v>12</v>
      </c>
      <c r="H350">
        <v>111</v>
      </c>
      <c r="I350">
        <v>0</v>
      </c>
      <c r="J350">
        <v>5</v>
      </c>
      <c r="K350">
        <v>22</v>
      </c>
      <c r="L350" s="5">
        <f t="shared" si="5"/>
        <v>150</v>
      </c>
      <c r="M350" t="s">
        <v>15</v>
      </c>
      <c r="N350" t="s">
        <v>16</v>
      </c>
    </row>
    <row r="351" spans="1:14" x14ac:dyDescent="0.25">
      <c r="A351" t="s">
        <v>76</v>
      </c>
      <c r="B351" t="s">
        <v>63</v>
      </c>
      <c r="C351" t="s">
        <v>12</v>
      </c>
      <c r="D351" t="s">
        <v>70</v>
      </c>
      <c r="E351" t="s">
        <v>17</v>
      </c>
      <c r="F351" t="s">
        <v>17</v>
      </c>
      <c r="G351">
        <v>22</v>
      </c>
      <c r="H351">
        <v>0</v>
      </c>
      <c r="I351">
        <v>0</v>
      </c>
      <c r="J351">
        <v>2</v>
      </c>
      <c r="K351">
        <v>15</v>
      </c>
      <c r="L351" s="5">
        <f t="shared" si="5"/>
        <v>39</v>
      </c>
      <c r="M351" t="s">
        <v>15</v>
      </c>
      <c r="N351" t="s">
        <v>16</v>
      </c>
    </row>
    <row r="352" spans="1:14" x14ac:dyDescent="0.25">
      <c r="A352" t="s">
        <v>76</v>
      </c>
      <c r="B352" t="s">
        <v>63</v>
      </c>
      <c r="C352" t="s">
        <v>12</v>
      </c>
      <c r="D352" t="s">
        <v>70</v>
      </c>
      <c r="E352" t="s">
        <v>24</v>
      </c>
      <c r="F352" t="s">
        <v>24</v>
      </c>
      <c r="G352">
        <v>27</v>
      </c>
      <c r="H352">
        <v>65</v>
      </c>
      <c r="I352">
        <v>0</v>
      </c>
      <c r="J352">
        <v>0</v>
      </c>
      <c r="K352">
        <v>20</v>
      </c>
      <c r="L352" s="5">
        <f t="shared" si="5"/>
        <v>112</v>
      </c>
      <c r="M352" t="s">
        <v>15</v>
      </c>
      <c r="N352" t="s">
        <v>16</v>
      </c>
    </row>
    <row r="353" spans="1:14" x14ac:dyDescent="0.25">
      <c r="A353" t="s">
        <v>76</v>
      </c>
      <c r="B353" t="s">
        <v>63</v>
      </c>
      <c r="C353" t="s">
        <v>12</v>
      </c>
      <c r="D353" t="s">
        <v>70</v>
      </c>
      <c r="E353" t="s">
        <v>24</v>
      </c>
      <c r="F353" t="s">
        <v>24</v>
      </c>
      <c r="G353">
        <v>28</v>
      </c>
      <c r="H353">
        <v>66</v>
      </c>
      <c r="I353">
        <v>0</v>
      </c>
      <c r="J353">
        <v>1</v>
      </c>
      <c r="K353">
        <v>12</v>
      </c>
      <c r="L353" s="5">
        <f t="shared" si="5"/>
        <v>107</v>
      </c>
      <c r="M353" t="s">
        <v>15</v>
      </c>
      <c r="N353" t="s">
        <v>16</v>
      </c>
    </row>
    <row r="354" spans="1:14" x14ac:dyDescent="0.25">
      <c r="A354" t="s">
        <v>76</v>
      </c>
      <c r="B354" t="s">
        <v>63</v>
      </c>
      <c r="C354" t="s">
        <v>12</v>
      </c>
      <c r="D354" t="s">
        <v>70</v>
      </c>
      <c r="E354" t="s">
        <v>41</v>
      </c>
      <c r="F354" t="s">
        <v>41</v>
      </c>
      <c r="G354">
        <v>32</v>
      </c>
      <c r="H354">
        <v>109</v>
      </c>
      <c r="I354">
        <v>0</v>
      </c>
      <c r="J354">
        <v>0</v>
      </c>
      <c r="K354">
        <v>9</v>
      </c>
      <c r="L354" s="5">
        <f t="shared" si="5"/>
        <v>150</v>
      </c>
      <c r="M354" t="s">
        <v>15</v>
      </c>
      <c r="N354" t="s">
        <v>16</v>
      </c>
    </row>
    <row r="355" spans="1:14" x14ac:dyDescent="0.25">
      <c r="A355" t="s">
        <v>76</v>
      </c>
      <c r="B355" t="s">
        <v>63</v>
      </c>
      <c r="C355" t="s">
        <v>12</v>
      </c>
      <c r="D355" t="s">
        <v>70</v>
      </c>
      <c r="E355" t="s">
        <v>41</v>
      </c>
      <c r="F355" t="s">
        <v>41</v>
      </c>
      <c r="G355">
        <v>12</v>
      </c>
      <c r="H355">
        <v>61</v>
      </c>
      <c r="I355">
        <v>0</v>
      </c>
      <c r="J355">
        <v>1</v>
      </c>
      <c r="K355">
        <v>0</v>
      </c>
      <c r="L355" s="5">
        <f t="shared" si="5"/>
        <v>74</v>
      </c>
      <c r="M355" t="s">
        <v>25</v>
      </c>
      <c r="N355" t="s">
        <v>16</v>
      </c>
    </row>
    <row r="356" spans="1:14" x14ac:dyDescent="0.25">
      <c r="A356" t="s">
        <v>76</v>
      </c>
      <c r="B356" t="s">
        <v>63</v>
      </c>
      <c r="C356" t="s">
        <v>12</v>
      </c>
      <c r="D356" t="s">
        <v>70</v>
      </c>
      <c r="E356" t="s">
        <v>17</v>
      </c>
      <c r="F356" t="s">
        <v>17</v>
      </c>
      <c r="G356">
        <v>7</v>
      </c>
      <c r="H356">
        <v>55</v>
      </c>
      <c r="I356">
        <v>0</v>
      </c>
      <c r="J356">
        <v>2</v>
      </c>
      <c r="K356">
        <v>3</v>
      </c>
      <c r="L356" s="5">
        <f t="shared" si="5"/>
        <v>67</v>
      </c>
      <c r="M356" t="s">
        <v>15</v>
      </c>
      <c r="N356" t="s">
        <v>16</v>
      </c>
    </row>
    <row r="357" spans="1:14" x14ac:dyDescent="0.25">
      <c r="A357" t="s">
        <v>76</v>
      </c>
      <c r="B357" t="s">
        <v>63</v>
      </c>
      <c r="C357" t="s">
        <v>12</v>
      </c>
      <c r="D357" t="s">
        <v>70</v>
      </c>
      <c r="E357" t="s">
        <v>17</v>
      </c>
      <c r="F357" t="s">
        <v>17</v>
      </c>
      <c r="G357">
        <v>2</v>
      </c>
      <c r="H357">
        <v>10</v>
      </c>
      <c r="I357">
        <v>0</v>
      </c>
      <c r="J357">
        <v>0</v>
      </c>
      <c r="K357">
        <v>0</v>
      </c>
      <c r="L357" s="5">
        <f t="shared" si="5"/>
        <v>12</v>
      </c>
      <c r="M357" t="s">
        <v>25</v>
      </c>
      <c r="N357" t="s">
        <v>16</v>
      </c>
    </row>
    <row r="358" spans="1:14" x14ac:dyDescent="0.25">
      <c r="A358" t="s">
        <v>76</v>
      </c>
      <c r="B358" t="s">
        <v>63</v>
      </c>
      <c r="C358" t="s">
        <v>12</v>
      </c>
      <c r="D358" t="s">
        <v>70</v>
      </c>
      <c r="E358" t="s">
        <v>27</v>
      </c>
      <c r="F358" t="s">
        <v>28</v>
      </c>
      <c r="G358">
        <v>2</v>
      </c>
      <c r="H358">
        <v>43</v>
      </c>
      <c r="I358">
        <v>0</v>
      </c>
      <c r="J358">
        <v>0</v>
      </c>
      <c r="K358">
        <v>0</v>
      </c>
      <c r="L358" s="5">
        <f t="shared" si="5"/>
        <v>45</v>
      </c>
      <c r="M358" t="s">
        <v>25</v>
      </c>
      <c r="N358" t="s">
        <v>16</v>
      </c>
    </row>
    <row r="359" spans="1:14" x14ac:dyDescent="0.25">
      <c r="A359" t="s">
        <v>76</v>
      </c>
      <c r="B359" t="s">
        <v>63</v>
      </c>
      <c r="C359" t="s">
        <v>12</v>
      </c>
      <c r="D359" t="s">
        <v>70</v>
      </c>
      <c r="E359" t="s">
        <v>27</v>
      </c>
      <c r="F359" t="s">
        <v>28</v>
      </c>
      <c r="G359">
        <v>3</v>
      </c>
      <c r="H359">
        <v>73</v>
      </c>
      <c r="I359">
        <v>0</v>
      </c>
      <c r="J359">
        <v>1</v>
      </c>
      <c r="K359">
        <v>0</v>
      </c>
      <c r="L359" s="5">
        <f t="shared" si="5"/>
        <v>77</v>
      </c>
      <c r="M359" t="s">
        <v>25</v>
      </c>
      <c r="N359" t="s">
        <v>16</v>
      </c>
    </row>
    <row r="360" spans="1:14" x14ac:dyDescent="0.25">
      <c r="A360" t="s">
        <v>76</v>
      </c>
      <c r="B360" t="s">
        <v>63</v>
      </c>
      <c r="C360" t="s">
        <v>12</v>
      </c>
      <c r="D360" t="s">
        <v>70</v>
      </c>
      <c r="E360" t="s">
        <v>27</v>
      </c>
      <c r="F360" t="s">
        <v>28</v>
      </c>
      <c r="G360">
        <v>3</v>
      </c>
      <c r="H360">
        <v>73</v>
      </c>
      <c r="I360">
        <v>0</v>
      </c>
      <c r="J360">
        <v>0</v>
      </c>
      <c r="K360">
        <v>0</v>
      </c>
      <c r="L360" s="5">
        <f t="shared" si="5"/>
        <v>76</v>
      </c>
      <c r="M360" t="s">
        <v>25</v>
      </c>
      <c r="N360" t="s">
        <v>16</v>
      </c>
    </row>
    <row r="361" spans="1:14" x14ac:dyDescent="0.25">
      <c r="A361" t="s">
        <v>77</v>
      </c>
      <c r="B361" t="s">
        <v>63</v>
      </c>
      <c r="C361" t="s">
        <v>32</v>
      </c>
      <c r="D361" t="s">
        <v>78</v>
      </c>
      <c r="E361" t="s">
        <v>14</v>
      </c>
      <c r="F361" t="s">
        <v>14</v>
      </c>
      <c r="G361">
        <v>22</v>
      </c>
      <c r="H361">
        <v>64</v>
      </c>
      <c r="I361">
        <v>3</v>
      </c>
      <c r="J361">
        <v>0</v>
      </c>
      <c r="K361">
        <v>9</v>
      </c>
      <c r="L361" s="5">
        <f t="shared" si="5"/>
        <v>98</v>
      </c>
      <c r="M361" t="s">
        <v>15</v>
      </c>
      <c r="N361" t="s">
        <v>23</v>
      </c>
    </row>
    <row r="362" spans="1:14" x14ac:dyDescent="0.25">
      <c r="A362" t="s">
        <v>77</v>
      </c>
      <c r="B362" t="s">
        <v>63</v>
      </c>
      <c r="C362" t="s">
        <v>32</v>
      </c>
      <c r="D362" t="s">
        <v>78</v>
      </c>
      <c r="E362" t="s">
        <v>41</v>
      </c>
      <c r="F362" t="s">
        <v>41</v>
      </c>
      <c r="G362">
        <v>22</v>
      </c>
      <c r="H362">
        <v>113</v>
      </c>
      <c r="I362">
        <v>0</v>
      </c>
      <c r="J362">
        <v>1</v>
      </c>
      <c r="K362">
        <v>0</v>
      </c>
      <c r="L362" s="5">
        <f t="shared" si="5"/>
        <v>136</v>
      </c>
      <c r="M362" t="s">
        <v>15</v>
      </c>
      <c r="N362" t="s">
        <v>23</v>
      </c>
    </row>
    <row r="363" spans="1:14" x14ac:dyDescent="0.25">
      <c r="A363" t="s">
        <v>77</v>
      </c>
      <c r="B363" t="s">
        <v>63</v>
      </c>
      <c r="C363" t="s">
        <v>32</v>
      </c>
      <c r="D363" t="s">
        <v>78</v>
      </c>
      <c r="E363" t="s">
        <v>41</v>
      </c>
      <c r="F363" t="s">
        <v>41</v>
      </c>
      <c r="G363">
        <v>11</v>
      </c>
      <c r="H363">
        <v>69</v>
      </c>
      <c r="I363">
        <v>0</v>
      </c>
      <c r="J363">
        <v>0</v>
      </c>
      <c r="K363">
        <v>0</v>
      </c>
      <c r="L363" s="5">
        <f t="shared" si="5"/>
        <v>80</v>
      </c>
      <c r="M363" t="s">
        <v>25</v>
      </c>
      <c r="N363" t="s">
        <v>23</v>
      </c>
    </row>
    <row r="364" spans="1:14" x14ac:dyDescent="0.25">
      <c r="A364" t="s">
        <v>77</v>
      </c>
      <c r="B364" t="s">
        <v>63</v>
      </c>
      <c r="C364" t="s">
        <v>32</v>
      </c>
      <c r="D364" t="s">
        <v>78</v>
      </c>
      <c r="E364" t="s">
        <v>17</v>
      </c>
      <c r="F364" t="s">
        <v>17</v>
      </c>
      <c r="G364">
        <v>22</v>
      </c>
      <c r="H364">
        <v>171</v>
      </c>
      <c r="I364">
        <v>4</v>
      </c>
      <c r="J364">
        <v>2</v>
      </c>
      <c r="K364">
        <v>5</v>
      </c>
      <c r="L364" s="5">
        <f t="shared" si="5"/>
        <v>204</v>
      </c>
      <c r="M364" t="s">
        <v>15</v>
      </c>
      <c r="N364" t="s">
        <v>23</v>
      </c>
    </row>
    <row r="365" spans="1:14" x14ac:dyDescent="0.25">
      <c r="A365" t="s">
        <v>77</v>
      </c>
      <c r="B365" t="s">
        <v>63</v>
      </c>
      <c r="C365" t="s">
        <v>32</v>
      </c>
      <c r="D365" t="s">
        <v>78</v>
      </c>
      <c r="E365" t="s">
        <v>17</v>
      </c>
      <c r="F365" t="s">
        <v>17</v>
      </c>
      <c r="G365">
        <v>9</v>
      </c>
      <c r="H365">
        <v>65</v>
      </c>
      <c r="I365">
        <v>0</v>
      </c>
      <c r="J365">
        <v>0</v>
      </c>
      <c r="K365">
        <v>3</v>
      </c>
      <c r="L365" s="5">
        <f t="shared" si="5"/>
        <v>77</v>
      </c>
      <c r="M365" t="s">
        <v>25</v>
      </c>
      <c r="N365" t="s">
        <v>23</v>
      </c>
    </row>
    <row r="366" spans="1:14" x14ac:dyDescent="0.25">
      <c r="A366" t="s">
        <v>77</v>
      </c>
      <c r="B366" t="s">
        <v>63</v>
      </c>
      <c r="C366" t="s">
        <v>32</v>
      </c>
      <c r="D366" t="s">
        <v>78</v>
      </c>
      <c r="E366" t="s">
        <v>17</v>
      </c>
      <c r="F366" t="s">
        <v>17</v>
      </c>
      <c r="G366">
        <v>11</v>
      </c>
      <c r="H366">
        <v>108</v>
      </c>
      <c r="I366">
        <v>1</v>
      </c>
      <c r="J366">
        <v>0</v>
      </c>
      <c r="K366">
        <v>2</v>
      </c>
      <c r="L366" s="5">
        <f t="shared" si="5"/>
        <v>122</v>
      </c>
      <c r="M366" t="s">
        <v>15</v>
      </c>
      <c r="N366" t="s">
        <v>23</v>
      </c>
    </row>
    <row r="367" spans="1:14" x14ac:dyDescent="0.25">
      <c r="A367" t="s">
        <v>77</v>
      </c>
      <c r="B367" t="s">
        <v>63</v>
      </c>
      <c r="C367" t="s">
        <v>32</v>
      </c>
      <c r="D367" t="s">
        <v>78</v>
      </c>
      <c r="E367" t="s">
        <v>17</v>
      </c>
      <c r="F367" t="s">
        <v>17</v>
      </c>
      <c r="G367">
        <v>7</v>
      </c>
      <c r="H367">
        <v>24</v>
      </c>
      <c r="I367">
        <v>0</v>
      </c>
      <c r="J367">
        <v>0</v>
      </c>
      <c r="K367">
        <v>0</v>
      </c>
      <c r="L367" s="5">
        <f t="shared" si="5"/>
        <v>31</v>
      </c>
      <c r="M367" t="s">
        <v>25</v>
      </c>
      <c r="N367" t="s">
        <v>23</v>
      </c>
    </row>
    <row r="368" spans="1:14" x14ac:dyDescent="0.25">
      <c r="A368" t="s">
        <v>77</v>
      </c>
      <c r="B368" t="s">
        <v>63</v>
      </c>
      <c r="C368" t="s">
        <v>32</v>
      </c>
      <c r="D368" t="s">
        <v>78</v>
      </c>
      <c r="E368" t="s">
        <v>27</v>
      </c>
      <c r="F368" t="s">
        <v>28</v>
      </c>
      <c r="G368">
        <v>9</v>
      </c>
      <c r="H368">
        <v>155</v>
      </c>
      <c r="I368">
        <v>1</v>
      </c>
      <c r="J368">
        <v>2</v>
      </c>
      <c r="K368">
        <v>1</v>
      </c>
      <c r="L368" s="5">
        <f t="shared" si="5"/>
        <v>168</v>
      </c>
      <c r="M368" t="s">
        <v>25</v>
      </c>
      <c r="N368" t="s">
        <v>23</v>
      </c>
    </row>
    <row r="369" spans="1:14" x14ac:dyDescent="0.25">
      <c r="A369" t="s">
        <v>77</v>
      </c>
      <c r="B369" t="s">
        <v>63</v>
      </c>
      <c r="C369" t="s">
        <v>32</v>
      </c>
      <c r="D369" t="s">
        <v>78</v>
      </c>
      <c r="E369" t="s">
        <v>24</v>
      </c>
      <c r="F369" t="s">
        <v>24</v>
      </c>
      <c r="G369">
        <v>22</v>
      </c>
      <c r="H369">
        <v>58</v>
      </c>
      <c r="I369">
        <v>3</v>
      </c>
      <c r="J369">
        <v>0</v>
      </c>
      <c r="K369">
        <v>14</v>
      </c>
      <c r="L369" s="5">
        <f t="shared" si="5"/>
        <v>97</v>
      </c>
      <c r="M369" t="s">
        <v>15</v>
      </c>
      <c r="N369" t="s">
        <v>23</v>
      </c>
    </row>
    <row r="370" spans="1:14" x14ac:dyDescent="0.25">
      <c r="A370" t="s">
        <v>79</v>
      </c>
      <c r="B370" t="s">
        <v>63</v>
      </c>
      <c r="C370" t="s">
        <v>32</v>
      </c>
      <c r="D370" t="s">
        <v>78</v>
      </c>
      <c r="E370" t="s">
        <v>14</v>
      </c>
      <c r="F370" t="s">
        <v>14</v>
      </c>
      <c r="G370">
        <v>28</v>
      </c>
      <c r="H370">
        <v>88</v>
      </c>
      <c r="I370">
        <v>9</v>
      </c>
      <c r="J370">
        <v>0</v>
      </c>
      <c r="K370">
        <v>8</v>
      </c>
      <c r="L370" s="5">
        <f t="shared" si="5"/>
        <v>133</v>
      </c>
      <c r="M370" t="s">
        <v>15</v>
      </c>
      <c r="N370" t="s">
        <v>23</v>
      </c>
    </row>
    <row r="371" spans="1:14" x14ac:dyDescent="0.25">
      <c r="A371" t="s">
        <v>79</v>
      </c>
      <c r="B371" t="s">
        <v>63</v>
      </c>
      <c r="C371" t="s">
        <v>32</v>
      </c>
      <c r="D371" t="s">
        <v>78</v>
      </c>
      <c r="E371" t="s">
        <v>41</v>
      </c>
      <c r="F371" t="s">
        <v>41</v>
      </c>
      <c r="G371">
        <v>19</v>
      </c>
      <c r="H371">
        <v>225</v>
      </c>
      <c r="I371">
        <v>3</v>
      </c>
      <c r="J371">
        <v>0</v>
      </c>
      <c r="K371">
        <v>2</v>
      </c>
      <c r="L371" s="5">
        <f t="shared" si="5"/>
        <v>249</v>
      </c>
      <c r="M371" t="s">
        <v>15</v>
      </c>
      <c r="N371" t="s">
        <v>23</v>
      </c>
    </row>
    <row r="372" spans="1:14" x14ac:dyDescent="0.25">
      <c r="A372" t="s">
        <v>79</v>
      </c>
      <c r="B372" t="s">
        <v>63</v>
      </c>
      <c r="C372" t="s">
        <v>32</v>
      </c>
      <c r="D372" t="s">
        <v>78</v>
      </c>
      <c r="E372" t="s">
        <v>41</v>
      </c>
      <c r="F372" t="s">
        <v>41</v>
      </c>
      <c r="G372">
        <v>6</v>
      </c>
      <c r="H372">
        <v>36</v>
      </c>
      <c r="I372">
        <v>0</v>
      </c>
      <c r="J372">
        <v>0</v>
      </c>
      <c r="K372">
        <v>0</v>
      </c>
      <c r="L372" s="5">
        <f t="shared" si="5"/>
        <v>42</v>
      </c>
      <c r="M372" t="s">
        <v>25</v>
      </c>
      <c r="N372" t="s">
        <v>23</v>
      </c>
    </row>
    <row r="373" spans="1:14" x14ac:dyDescent="0.25">
      <c r="A373" t="s">
        <v>79</v>
      </c>
      <c r="B373" t="s">
        <v>63</v>
      </c>
      <c r="C373" t="s">
        <v>32</v>
      </c>
      <c r="D373" t="s">
        <v>78</v>
      </c>
      <c r="E373" t="s">
        <v>17</v>
      </c>
      <c r="F373" t="s">
        <v>17</v>
      </c>
      <c r="G373">
        <v>20</v>
      </c>
      <c r="H373">
        <v>136</v>
      </c>
      <c r="I373">
        <v>0</v>
      </c>
      <c r="J373">
        <v>1</v>
      </c>
      <c r="K373">
        <v>2</v>
      </c>
      <c r="L373" s="5">
        <f t="shared" si="5"/>
        <v>159</v>
      </c>
      <c r="M373" t="s">
        <v>15</v>
      </c>
      <c r="N373" t="s">
        <v>23</v>
      </c>
    </row>
    <row r="374" spans="1:14" x14ac:dyDescent="0.25">
      <c r="A374" t="s">
        <v>79</v>
      </c>
      <c r="B374" t="s">
        <v>63</v>
      </c>
      <c r="C374" t="s">
        <v>32</v>
      </c>
      <c r="D374" t="s">
        <v>78</v>
      </c>
      <c r="E374" t="s">
        <v>17</v>
      </c>
      <c r="F374" t="s">
        <v>17</v>
      </c>
      <c r="G374">
        <v>9</v>
      </c>
      <c r="H374">
        <v>30</v>
      </c>
      <c r="I374">
        <v>0</v>
      </c>
      <c r="J374">
        <v>1</v>
      </c>
      <c r="K374">
        <v>2</v>
      </c>
      <c r="L374" s="5">
        <f t="shared" si="5"/>
        <v>42</v>
      </c>
      <c r="M374" t="s">
        <v>25</v>
      </c>
      <c r="N374" t="s">
        <v>23</v>
      </c>
    </row>
    <row r="375" spans="1:14" x14ac:dyDescent="0.25">
      <c r="A375" t="s">
        <v>79</v>
      </c>
      <c r="B375" t="s">
        <v>63</v>
      </c>
      <c r="C375" t="s">
        <v>32</v>
      </c>
      <c r="D375" t="s">
        <v>78</v>
      </c>
      <c r="E375" t="s">
        <v>17</v>
      </c>
      <c r="F375" t="s">
        <v>17</v>
      </c>
      <c r="G375">
        <v>6</v>
      </c>
      <c r="H375">
        <v>105</v>
      </c>
      <c r="I375">
        <v>1</v>
      </c>
      <c r="J375">
        <v>1</v>
      </c>
      <c r="K375">
        <v>2</v>
      </c>
      <c r="L375" s="5">
        <f t="shared" si="5"/>
        <v>115</v>
      </c>
      <c r="M375" t="s">
        <v>15</v>
      </c>
      <c r="N375" t="s">
        <v>23</v>
      </c>
    </row>
    <row r="376" spans="1:14" x14ac:dyDescent="0.25">
      <c r="A376" t="s">
        <v>79</v>
      </c>
      <c r="B376" t="s">
        <v>63</v>
      </c>
      <c r="C376" t="s">
        <v>32</v>
      </c>
      <c r="D376" t="s">
        <v>78</v>
      </c>
      <c r="E376" t="s">
        <v>17</v>
      </c>
      <c r="F376" t="s">
        <v>17</v>
      </c>
      <c r="G376">
        <v>4</v>
      </c>
      <c r="H376">
        <v>43</v>
      </c>
      <c r="I376">
        <v>0</v>
      </c>
      <c r="J376">
        <v>0</v>
      </c>
      <c r="K376">
        <v>0</v>
      </c>
      <c r="L376" s="5">
        <f t="shared" si="5"/>
        <v>47</v>
      </c>
      <c r="M376" t="s">
        <v>25</v>
      </c>
      <c r="N376" t="s">
        <v>23</v>
      </c>
    </row>
    <row r="377" spans="1:14" x14ac:dyDescent="0.25">
      <c r="A377" t="s">
        <v>79</v>
      </c>
      <c r="B377" t="s">
        <v>63</v>
      </c>
      <c r="C377" t="s">
        <v>32</v>
      </c>
      <c r="D377" t="s">
        <v>78</v>
      </c>
      <c r="E377" t="s">
        <v>24</v>
      </c>
      <c r="F377" t="s">
        <v>24</v>
      </c>
      <c r="G377">
        <v>29</v>
      </c>
      <c r="H377">
        <v>51</v>
      </c>
      <c r="I377">
        <v>1</v>
      </c>
      <c r="J377">
        <v>0</v>
      </c>
      <c r="K377">
        <v>14</v>
      </c>
      <c r="L377" s="5">
        <f t="shared" si="5"/>
        <v>95</v>
      </c>
      <c r="M377" t="s">
        <v>15</v>
      </c>
      <c r="N377" t="s">
        <v>23</v>
      </c>
    </row>
    <row r="378" spans="1:14" x14ac:dyDescent="0.25">
      <c r="A378" t="s">
        <v>79</v>
      </c>
      <c r="B378" t="s">
        <v>63</v>
      </c>
      <c r="C378" t="s">
        <v>32</v>
      </c>
      <c r="D378" t="s">
        <v>78</v>
      </c>
      <c r="E378" t="s">
        <v>27</v>
      </c>
      <c r="F378" t="s">
        <v>28</v>
      </c>
      <c r="G378">
        <v>17</v>
      </c>
      <c r="H378">
        <v>233</v>
      </c>
      <c r="I378">
        <v>2</v>
      </c>
      <c r="J378">
        <v>2</v>
      </c>
      <c r="K378">
        <v>10</v>
      </c>
      <c r="L378" s="5">
        <f t="shared" si="5"/>
        <v>264</v>
      </c>
      <c r="M378" t="s">
        <v>25</v>
      </c>
      <c r="N378" t="s">
        <v>23</v>
      </c>
    </row>
    <row r="379" spans="1:14" x14ac:dyDescent="0.25">
      <c r="A379" t="s">
        <v>80</v>
      </c>
      <c r="B379" t="s">
        <v>63</v>
      </c>
      <c r="C379" t="s">
        <v>12</v>
      </c>
      <c r="D379" t="s">
        <v>78</v>
      </c>
      <c r="E379" t="s">
        <v>14</v>
      </c>
      <c r="F379" t="s">
        <v>14</v>
      </c>
      <c r="G379">
        <v>23</v>
      </c>
      <c r="H379">
        <v>82</v>
      </c>
      <c r="I379">
        <v>1</v>
      </c>
      <c r="J379">
        <v>0</v>
      </c>
      <c r="K379">
        <v>6</v>
      </c>
      <c r="L379" s="5">
        <f t="shared" si="5"/>
        <v>112</v>
      </c>
      <c r="M379" t="s">
        <v>15</v>
      </c>
      <c r="N379" t="s">
        <v>16</v>
      </c>
    </row>
    <row r="380" spans="1:14" x14ac:dyDescent="0.25">
      <c r="A380" t="s">
        <v>80</v>
      </c>
      <c r="B380" t="s">
        <v>63</v>
      </c>
      <c r="C380" t="s">
        <v>12</v>
      </c>
      <c r="D380" t="s">
        <v>78</v>
      </c>
      <c r="E380" t="s">
        <v>17</v>
      </c>
      <c r="F380" t="s">
        <v>17</v>
      </c>
      <c r="G380">
        <v>8</v>
      </c>
      <c r="H380">
        <v>54</v>
      </c>
      <c r="I380">
        <v>0</v>
      </c>
      <c r="J380">
        <v>0</v>
      </c>
      <c r="K380">
        <v>6</v>
      </c>
      <c r="L380" s="5">
        <f t="shared" si="5"/>
        <v>68</v>
      </c>
      <c r="M380" t="s">
        <v>15</v>
      </c>
      <c r="N380" t="s">
        <v>16</v>
      </c>
    </row>
    <row r="381" spans="1:14" x14ac:dyDescent="0.25">
      <c r="A381" t="s">
        <v>80</v>
      </c>
      <c r="B381" t="s">
        <v>63</v>
      </c>
      <c r="C381" t="s">
        <v>12</v>
      </c>
      <c r="D381" t="s">
        <v>78</v>
      </c>
      <c r="E381" t="s">
        <v>17</v>
      </c>
      <c r="F381" t="s">
        <v>17</v>
      </c>
      <c r="G381">
        <v>18</v>
      </c>
      <c r="H381">
        <v>168</v>
      </c>
      <c r="I381">
        <v>0</v>
      </c>
      <c r="J381">
        <v>0</v>
      </c>
      <c r="K381">
        <v>16</v>
      </c>
      <c r="L381" s="5">
        <f t="shared" si="5"/>
        <v>202</v>
      </c>
      <c r="M381" t="s">
        <v>25</v>
      </c>
      <c r="N381" t="s">
        <v>16</v>
      </c>
    </row>
    <row r="382" spans="1:14" x14ac:dyDescent="0.25">
      <c r="A382" t="s">
        <v>80</v>
      </c>
      <c r="B382" t="s">
        <v>63</v>
      </c>
      <c r="C382" t="s">
        <v>12</v>
      </c>
      <c r="D382" t="s">
        <v>78</v>
      </c>
      <c r="E382" t="s">
        <v>17</v>
      </c>
      <c r="F382" t="s">
        <v>17</v>
      </c>
      <c r="G382">
        <v>19</v>
      </c>
      <c r="H382">
        <v>300</v>
      </c>
      <c r="I382">
        <v>4</v>
      </c>
      <c r="J382">
        <v>0</v>
      </c>
      <c r="K382">
        <v>0</v>
      </c>
      <c r="L382" s="5">
        <f t="shared" si="5"/>
        <v>323</v>
      </c>
      <c r="M382" t="s">
        <v>15</v>
      </c>
      <c r="N382" t="s">
        <v>16</v>
      </c>
    </row>
    <row r="383" spans="1:14" x14ac:dyDescent="0.25">
      <c r="A383" t="s">
        <v>80</v>
      </c>
      <c r="B383" t="s">
        <v>63</v>
      </c>
      <c r="C383" t="s">
        <v>12</v>
      </c>
      <c r="D383" t="s">
        <v>78</v>
      </c>
      <c r="E383" t="s">
        <v>17</v>
      </c>
      <c r="F383" t="s">
        <v>17</v>
      </c>
      <c r="G383">
        <v>20</v>
      </c>
      <c r="H383">
        <v>138</v>
      </c>
      <c r="I383">
        <v>1</v>
      </c>
      <c r="J383">
        <v>0</v>
      </c>
      <c r="K383">
        <v>0</v>
      </c>
      <c r="L383" s="5">
        <f t="shared" si="5"/>
        <v>159</v>
      </c>
      <c r="M383" t="s">
        <v>25</v>
      </c>
      <c r="N383" t="s">
        <v>16</v>
      </c>
    </row>
    <row r="384" spans="1:14" x14ac:dyDescent="0.25">
      <c r="A384" t="s">
        <v>80</v>
      </c>
      <c r="B384" t="s">
        <v>63</v>
      </c>
      <c r="C384" t="s">
        <v>12</v>
      </c>
      <c r="D384" t="s">
        <v>78</v>
      </c>
      <c r="E384" t="s">
        <v>27</v>
      </c>
      <c r="F384" t="s">
        <v>28</v>
      </c>
      <c r="G384">
        <v>14</v>
      </c>
      <c r="H384">
        <v>265</v>
      </c>
      <c r="I384">
        <v>1</v>
      </c>
      <c r="J384">
        <v>1</v>
      </c>
      <c r="K384">
        <v>9</v>
      </c>
      <c r="L384" s="5">
        <f t="shared" si="5"/>
        <v>290</v>
      </c>
      <c r="M384" t="s">
        <v>25</v>
      </c>
      <c r="N384" t="s">
        <v>16</v>
      </c>
    </row>
    <row r="385" spans="1:14" x14ac:dyDescent="0.25">
      <c r="A385" t="s">
        <v>80</v>
      </c>
      <c r="B385" t="s">
        <v>63</v>
      </c>
      <c r="C385" t="s">
        <v>12</v>
      </c>
      <c r="D385" t="s">
        <v>78</v>
      </c>
      <c r="E385" t="s">
        <v>24</v>
      </c>
      <c r="F385" t="s">
        <v>24</v>
      </c>
      <c r="G385">
        <v>27</v>
      </c>
      <c r="H385">
        <v>46</v>
      </c>
      <c r="I385">
        <v>0</v>
      </c>
      <c r="J385">
        <v>0</v>
      </c>
      <c r="K385">
        <v>23</v>
      </c>
      <c r="L385" s="5">
        <f t="shared" si="5"/>
        <v>96</v>
      </c>
      <c r="M385" t="s">
        <v>15</v>
      </c>
      <c r="N385" t="s">
        <v>16</v>
      </c>
    </row>
    <row r="386" spans="1:14" x14ac:dyDescent="0.25">
      <c r="A386" t="s">
        <v>81</v>
      </c>
      <c r="B386" t="s">
        <v>63</v>
      </c>
      <c r="C386" t="s">
        <v>12</v>
      </c>
      <c r="D386" t="s">
        <v>78</v>
      </c>
      <c r="E386" t="s">
        <v>14</v>
      </c>
      <c r="F386" t="s">
        <v>14</v>
      </c>
      <c r="G386">
        <v>33</v>
      </c>
      <c r="H386">
        <v>86</v>
      </c>
      <c r="I386">
        <v>10</v>
      </c>
      <c r="J386">
        <v>0</v>
      </c>
      <c r="K386">
        <v>20</v>
      </c>
      <c r="L386" s="5">
        <f t="shared" si="5"/>
        <v>149</v>
      </c>
      <c r="M386" t="s">
        <v>15</v>
      </c>
      <c r="N386" t="s">
        <v>16</v>
      </c>
    </row>
    <row r="387" spans="1:14" x14ac:dyDescent="0.25">
      <c r="A387" t="s">
        <v>81</v>
      </c>
      <c r="B387" t="s">
        <v>63</v>
      </c>
      <c r="C387" t="s">
        <v>12</v>
      </c>
      <c r="D387" t="s">
        <v>78</v>
      </c>
      <c r="E387" t="s">
        <v>58</v>
      </c>
      <c r="F387" t="s">
        <v>28</v>
      </c>
      <c r="G387">
        <v>15</v>
      </c>
      <c r="H387">
        <v>965</v>
      </c>
      <c r="I387">
        <v>0</v>
      </c>
      <c r="J387">
        <v>0</v>
      </c>
      <c r="K387">
        <v>36</v>
      </c>
      <c r="L387" s="5">
        <f t="shared" si="5"/>
        <v>1016</v>
      </c>
      <c r="M387" t="s">
        <v>15</v>
      </c>
      <c r="N387" t="s">
        <v>16</v>
      </c>
    </row>
    <row r="388" spans="1:14" x14ac:dyDescent="0.25">
      <c r="A388" t="s">
        <v>81</v>
      </c>
      <c r="B388" t="s">
        <v>63</v>
      </c>
      <c r="C388" t="s">
        <v>12</v>
      </c>
      <c r="D388" t="s">
        <v>78</v>
      </c>
      <c r="E388" t="s">
        <v>17</v>
      </c>
      <c r="F388" t="s">
        <v>17</v>
      </c>
      <c r="G388">
        <v>32</v>
      </c>
      <c r="H388">
        <v>0</v>
      </c>
      <c r="I388">
        <v>0</v>
      </c>
      <c r="J388">
        <v>2</v>
      </c>
      <c r="K388">
        <v>8</v>
      </c>
      <c r="L388" s="5">
        <f t="shared" ref="L388:L451" si="6">SUM(G388:K388)</f>
        <v>42</v>
      </c>
      <c r="M388" t="s">
        <v>15</v>
      </c>
      <c r="N388" t="s">
        <v>16</v>
      </c>
    </row>
    <row r="389" spans="1:14" x14ac:dyDescent="0.25">
      <c r="A389" t="s">
        <v>81</v>
      </c>
      <c r="B389" t="s">
        <v>63</v>
      </c>
      <c r="C389" t="s">
        <v>12</v>
      </c>
      <c r="D389" t="s">
        <v>78</v>
      </c>
      <c r="E389" t="s">
        <v>17</v>
      </c>
      <c r="F389" t="s">
        <v>17</v>
      </c>
      <c r="G389">
        <v>78</v>
      </c>
      <c r="H389">
        <v>84</v>
      </c>
      <c r="I389">
        <v>0</v>
      </c>
      <c r="J389">
        <v>2</v>
      </c>
      <c r="K389">
        <v>0</v>
      </c>
      <c r="L389" s="5">
        <f t="shared" si="6"/>
        <v>164</v>
      </c>
      <c r="M389" t="s">
        <v>25</v>
      </c>
      <c r="N389" t="s">
        <v>16</v>
      </c>
    </row>
    <row r="390" spans="1:14" x14ac:dyDescent="0.25">
      <c r="A390" t="s">
        <v>81</v>
      </c>
      <c r="B390" t="s">
        <v>63</v>
      </c>
      <c r="C390" t="s">
        <v>12</v>
      </c>
      <c r="D390" t="s">
        <v>78</v>
      </c>
      <c r="E390" t="s">
        <v>17</v>
      </c>
      <c r="F390" t="s">
        <v>17</v>
      </c>
      <c r="G390">
        <v>6</v>
      </c>
      <c r="H390">
        <v>36</v>
      </c>
      <c r="I390">
        <v>1</v>
      </c>
      <c r="J390">
        <v>0</v>
      </c>
      <c r="K390">
        <v>2</v>
      </c>
      <c r="L390" s="5">
        <f t="shared" si="6"/>
        <v>45</v>
      </c>
      <c r="M390" t="s">
        <v>15</v>
      </c>
      <c r="N390" t="s">
        <v>16</v>
      </c>
    </row>
    <row r="391" spans="1:14" x14ac:dyDescent="0.25">
      <c r="A391" t="s">
        <v>81</v>
      </c>
      <c r="B391" t="s">
        <v>63</v>
      </c>
      <c r="C391" t="s">
        <v>12</v>
      </c>
      <c r="D391" t="s">
        <v>78</v>
      </c>
      <c r="E391" t="s">
        <v>17</v>
      </c>
      <c r="F391" t="s">
        <v>17</v>
      </c>
      <c r="G391">
        <v>2</v>
      </c>
      <c r="H391">
        <v>31</v>
      </c>
      <c r="I391">
        <v>1</v>
      </c>
      <c r="J391">
        <v>0</v>
      </c>
      <c r="K391">
        <v>0</v>
      </c>
      <c r="L391" s="5">
        <f t="shared" si="6"/>
        <v>34</v>
      </c>
      <c r="M391" t="s">
        <v>25</v>
      </c>
      <c r="N391" t="s">
        <v>16</v>
      </c>
    </row>
    <row r="392" spans="1:14" x14ac:dyDescent="0.25">
      <c r="A392" t="s">
        <v>81</v>
      </c>
      <c r="B392" t="s">
        <v>63</v>
      </c>
      <c r="C392" t="s">
        <v>12</v>
      </c>
      <c r="D392" t="s">
        <v>78</v>
      </c>
      <c r="E392" t="s">
        <v>82</v>
      </c>
      <c r="F392" t="s">
        <v>17</v>
      </c>
      <c r="G392">
        <v>37</v>
      </c>
      <c r="H392">
        <v>200</v>
      </c>
      <c r="I392">
        <v>5</v>
      </c>
      <c r="J392">
        <v>2</v>
      </c>
      <c r="K392">
        <v>6</v>
      </c>
      <c r="L392" s="5">
        <f t="shared" si="6"/>
        <v>250</v>
      </c>
      <c r="M392" t="s">
        <v>15</v>
      </c>
      <c r="N392" t="s">
        <v>16</v>
      </c>
    </row>
    <row r="393" spans="1:14" x14ac:dyDescent="0.25">
      <c r="A393" t="s">
        <v>81</v>
      </c>
      <c r="B393" t="s">
        <v>63</v>
      </c>
      <c r="C393" t="s">
        <v>12</v>
      </c>
      <c r="D393" t="s">
        <v>78</v>
      </c>
      <c r="E393" t="s">
        <v>82</v>
      </c>
      <c r="F393" t="s">
        <v>17</v>
      </c>
      <c r="G393">
        <v>16</v>
      </c>
      <c r="H393">
        <v>208</v>
      </c>
      <c r="I393">
        <v>2</v>
      </c>
      <c r="J393">
        <v>1</v>
      </c>
      <c r="K393">
        <v>4</v>
      </c>
      <c r="L393" s="5">
        <f t="shared" si="6"/>
        <v>231</v>
      </c>
      <c r="M393" t="s">
        <v>15</v>
      </c>
      <c r="N393" t="s">
        <v>16</v>
      </c>
    </row>
    <row r="394" spans="1:14" x14ac:dyDescent="0.25">
      <c r="A394" t="s">
        <v>81</v>
      </c>
      <c r="B394" t="s">
        <v>63</v>
      </c>
      <c r="C394" t="s">
        <v>12</v>
      </c>
      <c r="D394" t="s">
        <v>78</v>
      </c>
      <c r="E394" t="s">
        <v>27</v>
      </c>
      <c r="F394" t="s">
        <v>28</v>
      </c>
      <c r="G394">
        <v>4</v>
      </c>
      <c r="H394">
        <v>50</v>
      </c>
      <c r="I394">
        <v>0</v>
      </c>
      <c r="J394">
        <v>2</v>
      </c>
      <c r="K394">
        <v>0</v>
      </c>
      <c r="L394" s="5">
        <f t="shared" si="6"/>
        <v>56</v>
      </c>
      <c r="M394" t="s">
        <v>25</v>
      </c>
      <c r="N394" t="s">
        <v>16</v>
      </c>
    </row>
    <row r="395" spans="1:14" x14ac:dyDescent="0.25">
      <c r="A395" t="s">
        <v>81</v>
      </c>
      <c r="B395" t="s">
        <v>63</v>
      </c>
      <c r="C395" t="s">
        <v>12</v>
      </c>
      <c r="D395" t="s">
        <v>78</v>
      </c>
      <c r="E395" t="s">
        <v>20</v>
      </c>
      <c r="F395" t="s">
        <v>20</v>
      </c>
      <c r="G395">
        <v>43</v>
      </c>
      <c r="H395">
        <v>1012</v>
      </c>
      <c r="I395">
        <v>9</v>
      </c>
      <c r="J395">
        <v>5</v>
      </c>
      <c r="K395">
        <v>13</v>
      </c>
      <c r="L395" s="5">
        <f t="shared" si="6"/>
        <v>1082</v>
      </c>
      <c r="M395" t="s">
        <v>15</v>
      </c>
      <c r="N395" t="s">
        <v>16</v>
      </c>
    </row>
    <row r="396" spans="1:14" x14ac:dyDescent="0.25">
      <c r="A396" t="s">
        <v>81</v>
      </c>
      <c r="B396" t="s">
        <v>63</v>
      </c>
      <c r="C396" t="s">
        <v>12</v>
      </c>
      <c r="D396" t="s">
        <v>78</v>
      </c>
      <c r="E396" t="s">
        <v>20</v>
      </c>
      <c r="F396" t="s">
        <v>20</v>
      </c>
      <c r="G396">
        <v>43</v>
      </c>
      <c r="H396">
        <v>1012</v>
      </c>
      <c r="I396">
        <v>9</v>
      </c>
      <c r="J396">
        <v>5</v>
      </c>
      <c r="K396">
        <v>13</v>
      </c>
      <c r="L396" s="5">
        <f t="shared" si="6"/>
        <v>1082</v>
      </c>
      <c r="M396" t="s">
        <v>15</v>
      </c>
      <c r="N396" t="s">
        <v>16</v>
      </c>
    </row>
    <row r="397" spans="1:14" x14ac:dyDescent="0.25">
      <c r="A397" t="s">
        <v>81</v>
      </c>
      <c r="B397" t="s">
        <v>63</v>
      </c>
      <c r="C397" t="s">
        <v>12</v>
      </c>
      <c r="D397" t="s">
        <v>78</v>
      </c>
      <c r="E397" t="s">
        <v>24</v>
      </c>
      <c r="F397" t="s">
        <v>24</v>
      </c>
      <c r="G397">
        <v>52</v>
      </c>
      <c r="H397">
        <v>82</v>
      </c>
      <c r="I397">
        <v>3</v>
      </c>
      <c r="J397">
        <v>1</v>
      </c>
      <c r="K397">
        <v>42</v>
      </c>
      <c r="L397" s="5">
        <f t="shared" si="6"/>
        <v>180</v>
      </c>
      <c r="M397" t="s">
        <v>15</v>
      </c>
      <c r="N397" t="s">
        <v>16</v>
      </c>
    </row>
    <row r="398" spans="1:14" x14ac:dyDescent="0.25">
      <c r="A398" t="s">
        <v>83</v>
      </c>
      <c r="B398" t="s">
        <v>63</v>
      </c>
      <c r="C398" t="s">
        <v>32</v>
      </c>
      <c r="D398" t="s">
        <v>78</v>
      </c>
      <c r="E398" t="s">
        <v>14</v>
      </c>
      <c r="F398" t="s">
        <v>14</v>
      </c>
      <c r="G398">
        <v>22</v>
      </c>
      <c r="H398">
        <v>64</v>
      </c>
      <c r="I398">
        <v>3</v>
      </c>
      <c r="J398">
        <v>0</v>
      </c>
      <c r="K398">
        <v>7</v>
      </c>
      <c r="L398" s="5">
        <f t="shared" si="6"/>
        <v>96</v>
      </c>
      <c r="M398" t="s">
        <v>15</v>
      </c>
      <c r="N398" t="s">
        <v>23</v>
      </c>
    </row>
    <row r="399" spans="1:14" x14ac:dyDescent="0.25">
      <c r="A399" t="s">
        <v>83</v>
      </c>
      <c r="B399" t="s">
        <v>63</v>
      </c>
      <c r="C399" t="s">
        <v>32</v>
      </c>
      <c r="D399" t="s">
        <v>78</v>
      </c>
      <c r="E399" t="s">
        <v>41</v>
      </c>
      <c r="F399" t="s">
        <v>41</v>
      </c>
      <c r="G399">
        <v>21</v>
      </c>
      <c r="H399">
        <v>197</v>
      </c>
      <c r="I399">
        <v>6</v>
      </c>
      <c r="J399">
        <v>2</v>
      </c>
      <c r="K399">
        <v>5</v>
      </c>
      <c r="L399" s="5">
        <f t="shared" si="6"/>
        <v>231</v>
      </c>
      <c r="M399" t="s">
        <v>15</v>
      </c>
      <c r="N399" t="s">
        <v>23</v>
      </c>
    </row>
    <row r="400" spans="1:14" x14ac:dyDescent="0.25">
      <c r="A400" t="s">
        <v>83</v>
      </c>
      <c r="B400" t="s">
        <v>63</v>
      </c>
      <c r="C400" t="s">
        <v>32</v>
      </c>
      <c r="D400" t="s">
        <v>78</v>
      </c>
      <c r="E400" t="s">
        <v>41</v>
      </c>
      <c r="F400" t="s">
        <v>41</v>
      </c>
      <c r="G400">
        <v>17</v>
      </c>
      <c r="H400">
        <v>114</v>
      </c>
      <c r="I400">
        <v>0</v>
      </c>
      <c r="J400">
        <v>0</v>
      </c>
      <c r="K400">
        <v>1</v>
      </c>
      <c r="L400" s="5">
        <f t="shared" si="6"/>
        <v>132</v>
      </c>
      <c r="M400" t="s">
        <v>25</v>
      </c>
      <c r="N400" t="s">
        <v>23</v>
      </c>
    </row>
    <row r="401" spans="1:14" x14ac:dyDescent="0.25">
      <c r="A401" t="s">
        <v>83</v>
      </c>
      <c r="B401" t="s">
        <v>63</v>
      </c>
      <c r="C401" t="s">
        <v>32</v>
      </c>
      <c r="D401" t="s">
        <v>78</v>
      </c>
      <c r="E401" t="s">
        <v>17</v>
      </c>
      <c r="F401" t="s">
        <v>17</v>
      </c>
      <c r="G401">
        <v>20</v>
      </c>
      <c r="H401">
        <v>155</v>
      </c>
      <c r="I401">
        <v>2</v>
      </c>
      <c r="J401">
        <v>1</v>
      </c>
      <c r="K401">
        <v>0</v>
      </c>
      <c r="L401" s="5">
        <f t="shared" si="6"/>
        <v>178</v>
      </c>
      <c r="M401" t="s">
        <v>15</v>
      </c>
      <c r="N401" t="s">
        <v>23</v>
      </c>
    </row>
    <row r="402" spans="1:14" x14ac:dyDescent="0.25">
      <c r="A402" t="s">
        <v>83</v>
      </c>
      <c r="B402" t="s">
        <v>63</v>
      </c>
      <c r="C402" t="s">
        <v>32</v>
      </c>
      <c r="D402" t="s">
        <v>78</v>
      </c>
      <c r="E402" t="s">
        <v>17</v>
      </c>
      <c r="F402" t="s">
        <v>17</v>
      </c>
      <c r="G402">
        <v>14</v>
      </c>
      <c r="H402">
        <v>106</v>
      </c>
      <c r="I402">
        <v>1</v>
      </c>
      <c r="J402">
        <v>0</v>
      </c>
      <c r="K402">
        <v>0</v>
      </c>
      <c r="L402" s="5">
        <f t="shared" si="6"/>
        <v>121</v>
      </c>
      <c r="M402" t="s">
        <v>25</v>
      </c>
      <c r="N402" t="s">
        <v>23</v>
      </c>
    </row>
    <row r="403" spans="1:14" x14ac:dyDescent="0.25">
      <c r="A403" t="s">
        <v>83</v>
      </c>
      <c r="B403" t="s">
        <v>63</v>
      </c>
      <c r="C403" t="s">
        <v>32</v>
      </c>
      <c r="D403" t="s">
        <v>78</v>
      </c>
      <c r="E403" t="s">
        <v>17</v>
      </c>
      <c r="F403" t="s">
        <v>17</v>
      </c>
      <c r="G403">
        <v>12</v>
      </c>
      <c r="H403">
        <v>123</v>
      </c>
      <c r="I403">
        <v>1</v>
      </c>
      <c r="J403">
        <v>1</v>
      </c>
      <c r="K403">
        <v>2</v>
      </c>
      <c r="L403" s="5">
        <f t="shared" si="6"/>
        <v>139</v>
      </c>
      <c r="M403" t="s">
        <v>15</v>
      </c>
      <c r="N403" t="s">
        <v>23</v>
      </c>
    </row>
    <row r="404" spans="1:14" x14ac:dyDescent="0.25">
      <c r="A404" t="s">
        <v>83</v>
      </c>
      <c r="B404" t="s">
        <v>63</v>
      </c>
      <c r="C404" t="s">
        <v>32</v>
      </c>
      <c r="D404" t="s">
        <v>78</v>
      </c>
      <c r="E404" t="s">
        <v>17</v>
      </c>
      <c r="F404" t="s">
        <v>17</v>
      </c>
      <c r="G404">
        <v>3</v>
      </c>
      <c r="H404">
        <v>34</v>
      </c>
      <c r="I404">
        <v>0</v>
      </c>
      <c r="J404">
        <v>0</v>
      </c>
      <c r="K404">
        <v>0</v>
      </c>
      <c r="L404" s="5">
        <f t="shared" si="6"/>
        <v>37</v>
      </c>
      <c r="M404" t="s">
        <v>25</v>
      </c>
      <c r="N404" t="s">
        <v>23</v>
      </c>
    </row>
    <row r="405" spans="1:14" x14ac:dyDescent="0.25">
      <c r="A405" t="s">
        <v>83</v>
      </c>
      <c r="B405" t="s">
        <v>63</v>
      </c>
      <c r="C405" t="s">
        <v>32</v>
      </c>
      <c r="D405" t="s">
        <v>78</v>
      </c>
      <c r="E405" t="s">
        <v>24</v>
      </c>
      <c r="F405" t="s">
        <v>24</v>
      </c>
      <c r="G405">
        <v>28</v>
      </c>
      <c r="H405">
        <v>55</v>
      </c>
      <c r="I405">
        <v>2</v>
      </c>
      <c r="J405">
        <v>1</v>
      </c>
      <c r="K405">
        <v>16</v>
      </c>
      <c r="L405" s="5">
        <f t="shared" si="6"/>
        <v>102</v>
      </c>
      <c r="M405" t="s">
        <v>15</v>
      </c>
      <c r="N405" t="s">
        <v>23</v>
      </c>
    </row>
    <row r="406" spans="1:14" x14ac:dyDescent="0.25">
      <c r="A406" t="s">
        <v>83</v>
      </c>
      <c r="B406" t="s">
        <v>63</v>
      </c>
      <c r="C406" t="s">
        <v>32</v>
      </c>
      <c r="D406" t="s">
        <v>78</v>
      </c>
      <c r="E406" t="s">
        <v>27</v>
      </c>
      <c r="F406" t="s">
        <v>28</v>
      </c>
      <c r="G406">
        <v>10</v>
      </c>
      <c r="H406">
        <v>310</v>
      </c>
      <c r="I406">
        <v>0</v>
      </c>
      <c r="J406">
        <v>2</v>
      </c>
      <c r="K406">
        <v>6</v>
      </c>
      <c r="L406" s="5">
        <f t="shared" si="6"/>
        <v>328</v>
      </c>
      <c r="M406" t="s">
        <v>25</v>
      </c>
      <c r="N406" t="s">
        <v>23</v>
      </c>
    </row>
    <row r="407" spans="1:14" x14ac:dyDescent="0.25">
      <c r="A407" t="s">
        <v>84</v>
      </c>
      <c r="B407" t="s">
        <v>63</v>
      </c>
      <c r="C407" t="s">
        <v>32</v>
      </c>
      <c r="D407" t="s">
        <v>78</v>
      </c>
      <c r="E407" t="s">
        <v>14</v>
      </c>
      <c r="F407" t="s">
        <v>14</v>
      </c>
      <c r="G407">
        <v>13</v>
      </c>
      <c r="H407">
        <v>53</v>
      </c>
      <c r="I407">
        <v>1</v>
      </c>
      <c r="J407">
        <v>0</v>
      </c>
      <c r="K407">
        <v>15</v>
      </c>
      <c r="L407" s="5">
        <f t="shared" si="6"/>
        <v>82</v>
      </c>
      <c r="M407" t="s">
        <v>15</v>
      </c>
      <c r="N407" t="s">
        <v>16</v>
      </c>
    </row>
    <row r="408" spans="1:14" x14ac:dyDescent="0.25">
      <c r="A408" t="s">
        <v>84</v>
      </c>
      <c r="B408" t="s">
        <v>63</v>
      </c>
      <c r="C408" t="s">
        <v>32</v>
      </c>
      <c r="D408" t="s">
        <v>78</v>
      </c>
      <c r="E408" t="s">
        <v>17</v>
      </c>
      <c r="F408" t="s">
        <v>17</v>
      </c>
      <c r="G408">
        <v>18</v>
      </c>
      <c r="H408">
        <v>42</v>
      </c>
      <c r="I408">
        <v>0</v>
      </c>
      <c r="J408">
        <v>2</v>
      </c>
      <c r="K408">
        <v>0</v>
      </c>
      <c r="L408" s="5">
        <f t="shared" si="6"/>
        <v>62</v>
      </c>
      <c r="M408" t="s">
        <v>15</v>
      </c>
      <c r="N408" t="s">
        <v>16</v>
      </c>
    </row>
    <row r="409" spans="1:14" x14ac:dyDescent="0.25">
      <c r="A409" t="s">
        <v>84</v>
      </c>
      <c r="B409" t="s">
        <v>63</v>
      </c>
      <c r="C409" t="s">
        <v>32</v>
      </c>
      <c r="D409" t="s">
        <v>78</v>
      </c>
      <c r="E409" t="s">
        <v>17</v>
      </c>
      <c r="F409" t="s">
        <v>17</v>
      </c>
      <c r="G409">
        <v>4</v>
      </c>
      <c r="H409">
        <v>0</v>
      </c>
      <c r="I409">
        <v>0</v>
      </c>
      <c r="J409">
        <v>0</v>
      </c>
      <c r="K409">
        <v>0</v>
      </c>
      <c r="L409" s="5">
        <f t="shared" si="6"/>
        <v>4</v>
      </c>
      <c r="M409" t="s">
        <v>25</v>
      </c>
      <c r="N409" t="s">
        <v>16</v>
      </c>
    </row>
    <row r="410" spans="1:14" x14ac:dyDescent="0.25">
      <c r="A410" t="s">
        <v>84</v>
      </c>
      <c r="B410" t="s">
        <v>63</v>
      </c>
      <c r="C410" t="s">
        <v>32</v>
      </c>
      <c r="D410" t="s">
        <v>78</v>
      </c>
      <c r="E410" t="s">
        <v>17</v>
      </c>
      <c r="F410" t="s">
        <v>17</v>
      </c>
      <c r="G410">
        <v>18</v>
      </c>
      <c r="H410">
        <v>40</v>
      </c>
      <c r="I410">
        <v>1</v>
      </c>
      <c r="J410">
        <v>1</v>
      </c>
      <c r="K410">
        <v>4</v>
      </c>
      <c r="L410" s="5">
        <f t="shared" si="6"/>
        <v>64</v>
      </c>
      <c r="M410" t="s">
        <v>15</v>
      </c>
      <c r="N410" t="s">
        <v>16</v>
      </c>
    </row>
    <row r="411" spans="1:14" x14ac:dyDescent="0.25">
      <c r="A411" t="s">
        <v>84</v>
      </c>
      <c r="B411" t="s">
        <v>63</v>
      </c>
      <c r="C411" t="s">
        <v>32</v>
      </c>
      <c r="D411" t="s">
        <v>78</v>
      </c>
      <c r="E411" t="s">
        <v>17</v>
      </c>
      <c r="F411" t="s">
        <v>17</v>
      </c>
      <c r="G411">
        <v>5</v>
      </c>
      <c r="H411">
        <v>61</v>
      </c>
      <c r="I411">
        <v>0</v>
      </c>
      <c r="J411">
        <v>0</v>
      </c>
      <c r="K411">
        <v>1</v>
      </c>
      <c r="L411" s="5">
        <f t="shared" si="6"/>
        <v>67</v>
      </c>
      <c r="M411" t="s">
        <v>25</v>
      </c>
      <c r="N411" t="s">
        <v>16</v>
      </c>
    </row>
    <row r="412" spans="1:14" x14ac:dyDescent="0.25">
      <c r="A412" t="s">
        <v>84</v>
      </c>
      <c r="B412" t="s">
        <v>63</v>
      </c>
      <c r="C412" t="s">
        <v>32</v>
      </c>
      <c r="D412" t="s">
        <v>78</v>
      </c>
      <c r="E412" t="s">
        <v>17</v>
      </c>
      <c r="F412" t="s">
        <v>17</v>
      </c>
      <c r="G412">
        <v>7</v>
      </c>
      <c r="H412">
        <v>33</v>
      </c>
      <c r="I412">
        <v>0</v>
      </c>
      <c r="J412">
        <v>1</v>
      </c>
      <c r="K412">
        <v>2</v>
      </c>
      <c r="L412" s="5">
        <f t="shared" si="6"/>
        <v>43</v>
      </c>
      <c r="M412" t="s">
        <v>15</v>
      </c>
      <c r="N412" t="s">
        <v>16</v>
      </c>
    </row>
    <row r="413" spans="1:14" x14ac:dyDescent="0.25">
      <c r="A413" t="s">
        <v>84</v>
      </c>
      <c r="B413" t="s">
        <v>63</v>
      </c>
      <c r="C413" t="s">
        <v>32</v>
      </c>
      <c r="D413" t="s">
        <v>78</v>
      </c>
      <c r="E413" t="s">
        <v>17</v>
      </c>
      <c r="F413" t="s">
        <v>17</v>
      </c>
      <c r="G413">
        <v>4</v>
      </c>
      <c r="H413">
        <v>0</v>
      </c>
      <c r="I413">
        <v>1</v>
      </c>
      <c r="J413">
        <v>0</v>
      </c>
      <c r="K413">
        <v>0</v>
      </c>
      <c r="L413" s="5">
        <f t="shared" si="6"/>
        <v>5</v>
      </c>
      <c r="M413" t="s">
        <v>25</v>
      </c>
      <c r="N413" t="s">
        <v>16</v>
      </c>
    </row>
    <row r="414" spans="1:14" x14ac:dyDescent="0.25">
      <c r="A414" t="s">
        <v>84</v>
      </c>
      <c r="B414" t="s">
        <v>63</v>
      </c>
      <c r="C414" t="s">
        <v>32</v>
      </c>
      <c r="D414" t="s">
        <v>78</v>
      </c>
      <c r="E414" t="s">
        <v>24</v>
      </c>
      <c r="F414" t="s">
        <v>24</v>
      </c>
      <c r="G414">
        <v>28</v>
      </c>
      <c r="H414">
        <v>50</v>
      </c>
      <c r="I414">
        <v>0</v>
      </c>
      <c r="J414">
        <v>1</v>
      </c>
      <c r="K414">
        <v>21</v>
      </c>
      <c r="L414" s="5">
        <f t="shared" si="6"/>
        <v>100</v>
      </c>
      <c r="M414" t="s">
        <v>15</v>
      </c>
      <c r="N414" t="s">
        <v>16</v>
      </c>
    </row>
    <row r="415" spans="1:14" x14ac:dyDescent="0.25">
      <c r="A415" t="s">
        <v>84</v>
      </c>
      <c r="B415" t="s">
        <v>63</v>
      </c>
      <c r="C415" t="s">
        <v>32</v>
      </c>
      <c r="D415" t="s">
        <v>78</v>
      </c>
      <c r="E415" t="s">
        <v>27</v>
      </c>
      <c r="F415" t="s">
        <v>28</v>
      </c>
      <c r="G415">
        <v>7</v>
      </c>
      <c r="H415">
        <v>96</v>
      </c>
      <c r="I415">
        <v>0</v>
      </c>
      <c r="J415">
        <v>0</v>
      </c>
      <c r="K415">
        <v>8</v>
      </c>
      <c r="L415" s="5">
        <f t="shared" si="6"/>
        <v>111</v>
      </c>
      <c r="M415" t="s">
        <v>25</v>
      </c>
      <c r="N415" t="s">
        <v>16</v>
      </c>
    </row>
    <row r="416" spans="1:14" x14ac:dyDescent="0.25">
      <c r="A416" t="s">
        <v>85</v>
      </c>
      <c r="B416" t="s">
        <v>63</v>
      </c>
      <c r="C416" t="s">
        <v>35</v>
      </c>
      <c r="D416" t="s">
        <v>86</v>
      </c>
      <c r="E416" t="s">
        <v>20</v>
      </c>
      <c r="F416" t="s">
        <v>20</v>
      </c>
      <c r="G416">
        <v>12</v>
      </c>
      <c r="H416">
        <v>22</v>
      </c>
      <c r="I416">
        <v>0</v>
      </c>
      <c r="J416">
        <v>0</v>
      </c>
      <c r="K416">
        <v>6</v>
      </c>
      <c r="L416" s="5">
        <f t="shared" si="6"/>
        <v>40</v>
      </c>
      <c r="M416" t="s">
        <v>15</v>
      </c>
      <c r="N416" t="s">
        <v>16</v>
      </c>
    </row>
    <row r="417" spans="1:14" x14ac:dyDescent="0.25">
      <c r="A417" t="s">
        <v>85</v>
      </c>
      <c r="B417" t="s">
        <v>63</v>
      </c>
      <c r="C417" t="s">
        <v>35</v>
      </c>
      <c r="D417" t="s">
        <v>86</v>
      </c>
      <c r="E417" t="s">
        <v>20</v>
      </c>
      <c r="F417" t="s">
        <v>20</v>
      </c>
      <c r="G417">
        <v>44</v>
      </c>
      <c r="H417">
        <v>885</v>
      </c>
      <c r="I417">
        <v>5</v>
      </c>
      <c r="J417">
        <v>1</v>
      </c>
      <c r="K417">
        <v>16</v>
      </c>
      <c r="L417" s="5">
        <f t="shared" si="6"/>
        <v>951</v>
      </c>
      <c r="M417" t="s">
        <v>15</v>
      </c>
      <c r="N417" t="s">
        <v>16</v>
      </c>
    </row>
    <row r="418" spans="1:14" x14ac:dyDescent="0.25">
      <c r="A418" t="s">
        <v>85</v>
      </c>
      <c r="B418" t="s">
        <v>63</v>
      </c>
      <c r="C418" t="s">
        <v>35</v>
      </c>
      <c r="D418" t="s">
        <v>86</v>
      </c>
      <c r="E418" t="s">
        <v>17</v>
      </c>
      <c r="F418" t="s">
        <v>17</v>
      </c>
      <c r="G418">
        <v>3</v>
      </c>
      <c r="H418">
        <v>13</v>
      </c>
      <c r="I418">
        <v>0</v>
      </c>
      <c r="J418">
        <v>1</v>
      </c>
      <c r="K418">
        <v>3</v>
      </c>
      <c r="L418" s="5">
        <f t="shared" si="6"/>
        <v>20</v>
      </c>
      <c r="M418" t="s">
        <v>15</v>
      </c>
      <c r="N418" t="s">
        <v>16</v>
      </c>
    </row>
    <row r="419" spans="1:14" x14ac:dyDescent="0.25">
      <c r="A419" t="s">
        <v>85</v>
      </c>
      <c r="B419" t="s">
        <v>63</v>
      </c>
      <c r="C419" t="s">
        <v>35</v>
      </c>
      <c r="D419" t="s">
        <v>86</v>
      </c>
      <c r="E419" t="s">
        <v>17</v>
      </c>
      <c r="F419" t="s">
        <v>17</v>
      </c>
      <c r="G419">
        <v>4</v>
      </c>
      <c r="H419">
        <v>29</v>
      </c>
      <c r="I419">
        <v>0</v>
      </c>
      <c r="J419">
        <v>0</v>
      </c>
      <c r="K419">
        <v>0</v>
      </c>
      <c r="L419" s="5">
        <f t="shared" si="6"/>
        <v>33</v>
      </c>
      <c r="M419" t="s">
        <v>25</v>
      </c>
      <c r="N419" t="s">
        <v>16</v>
      </c>
    </row>
    <row r="420" spans="1:14" x14ac:dyDescent="0.25">
      <c r="A420" t="s">
        <v>85</v>
      </c>
      <c r="B420" t="s">
        <v>63</v>
      </c>
      <c r="C420" t="s">
        <v>35</v>
      </c>
      <c r="D420" t="s">
        <v>86</v>
      </c>
      <c r="E420" t="s">
        <v>24</v>
      </c>
      <c r="F420" t="s">
        <v>24</v>
      </c>
      <c r="G420">
        <v>12</v>
      </c>
      <c r="H420">
        <v>13</v>
      </c>
      <c r="I420">
        <v>0</v>
      </c>
      <c r="J420">
        <v>0</v>
      </c>
      <c r="K420">
        <v>10</v>
      </c>
      <c r="L420" s="5">
        <f t="shared" si="6"/>
        <v>35</v>
      </c>
      <c r="M420" t="s">
        <v>15</v>
      </c>
      <c r="N420" t="s">
        <v>16</v>
      </c>
    </row>
    <row r="421" spans="1:14" x14ac:dyDescent="0.25">
      <c r="A421" t="s">
        <v>85</v>
      </c>
      <c r="B421" t="s">
        <v>63</v>
      </c>
      <c r="C421" t="s">
        <v>35</v>
      </c>
      <c r="D421" t="s">
        <v>86</v>
      </c>
      <c r="E421" t="s">
        <v>24</v>
      </c>
      <c r="F421" t="s">
        <v>24</v>
      </c>
      <c r="G421">
        <v>12</v>
      </c>
      <c r="H421">
        <v>23</v>
      </c>
      <c r="I421">
        <v>0</v>
      </c>
      <c r="J421">
        <v>0</v>
      </c>
      <c r="K421">
        <v>9</v>
      </c>
      <c r="L421" s="5">
        <f t="shared" si="6"/>
        <v>44</v>
      </c>
      <c r="M421" t="s">
        <v>15</v>
      </c>
      <c r="N421" t="s">
        <v>16</v>
      </c>
    </row>
    <row r="422" spans="1:14" x14ac:dyDescent="0.25">
      <c r="A422" t="s">
        <v>85</v>
      </c>
      <c r="B422" t="s">
        <v>63</v>
      </c>
      <c r="C422" t="s">
        <v>35</v>
      </c>
      <c r="D422" t="s">
        <v>86</v>
      </c>
      <c r="E422" t="s">
        <v>24</v>
      </c>
      <c r="F422" t="s">
        <v>24</v>
      </c>
      <c r="G422">
        <v>6</v>
      </c>
      <c r="H422">
        <v>4</v>
      </c>
      <c r="I422">
        <v>0</v>
      </c>
      <c r="J422">
        <v>0</v>
      </c>
      <c r="K422">
        <v>0</v>
      </c>
      <c r="L422" s="5">
        <f t="shared" si="6"/>
        <v>10</v>
      </c>
      <c r="M422" t="s">
        <v>15</v>
      </c>
      <c r="N422" t="s">
        <v>16</v>
      </c>
    </row>
    <row r="423" spans="1:14" x14ac:dyDescent="0.25">
      <c r="A423" t="s">
        <v>87</v>
      </c>
      <c r="B423" t="s">
        <v>63</v>
      </c>
      <c r="C423" t="s">
        <v>12</v>
      </c>
      <c r="D423" t="s">
        <v>86</v>
      </c>
      <c r="E423" t="s">
        <v>14</v>
      </c>
      <c r="F423" t="s">
        <v>14</v>
      </c>
      <c r="G423">
        <v>5</v>
      </c>
      <c r="H423">
        <v>34</v>
      </c>
      <c r="I423">
        <v>0</v>
      </c>
      <c r="J423">
        <v>0</v>
      </c>
      <c r="K423">
        <v>0</v>
      </c>
      <c r="L423" s="5">
        <f t="shared" si="6"/>
        <v>39</v>
      </c>
      <c r="M423" t="s">
        <v>15</v>
      </c>
      <c r="N423" t="s">
        <v>16</v>
      </c>
    </row>
    <row r="424" spans="1:14" x14ac:dyDescent="0.25">
      <c r="A424" t="s">
        <v>87</v>
      </c>
      <c r="B424" t="s">
        <v>63</v>
      </c>
      <c r="C424" t="s">
        <v>12</v>
      </c>
      <c r="D424" t="s">
        <v>86</v>
      </c>
      <c r="E424" t="s">
        <v>49</v>
      </c>
      <c r="F424" t="s">
        <v>24</v>
      </c>
      <c r="G424">
        <v>23</v>
      </c>
      <c r="H424">
        <v>48</v>
      </c>
      <c r="I424">
        <v>0</v>
      </c>
      <c r="J424">
        <v>0</v>
      </c>
      <c r="K424">
        <v>7</v>
      </c>
      <c r="L424" s="5">
        <f t="shared" si="6"/>
        <v>78</v>
      </c>
      <c r="M424" t="s">
        <v>15</v>
      </c>
      <c r="N424" t="s">
        <v>16</v>
      </c>
    </row>
    <row r="425" spans="1:14" x14ac:dyDescent="0.25">
      <c r="A425" t="s">
        <v>88</v>
      </c>
      <c r="B425" t="s">
        <v>63</v>
      </c>
      <c r="C425" t="s">
        <v>12</v>
      </c>
      <c r="D425" t="s">
        <v>86</v>
      </c>
      <c r="E425" t="s">
        <v>14</v>
      </c>
      <c r="F425" t="s">
        <v>14</v>
      </c>
      <c r="G425">
        <v>6</v>
      </c>
      <c r="H425">
        <v>26</v>
      </c>
      <c r="I425">
        <v>0</v>
      </c>
      <c r="J425">
        <v>0</v>
      </c>
      <c r="K425">
        <v>0</v>
      </c>
      <c r="L425" s="5">
        <f t="shared" si="6"/>
        <v>32</v>
      </c>
      <c r="M425" t="s">
        <v>15</v>
      </c>
      <c r="N425" t="s">
        <v>16</v>
      </c>
    </row>
    <row r="426" spans="1:14" x14ac:dyDescent="0.25">
      <c r="A426" t="s">
        <v>88</v>
      </c>
      <c r="B426" t="s">
        <v>63</v>
      </c>
      <c r="C426" t="s">
        <v>12</v>
      </c>
      <c r="D426" t="s">
        <v>86</v>
      </c>
      <c r="E426" t="s">
        <v>24</v>
      </c>
      <c r="F426" t="s">
        <v>24</v>
      </c>
      <c r="G426">
        <v>18</v>
      </c>
      <c r="H426">
        <v>37</v>
      </c>
      <c r="I426">
        <v>0</v>
      </c>
      <c r="J426">
        <v>0</v>
      </c>
      <c r="K426">
        <v>5</v>
      </c>
      <c r="L426" s="5">
        <f t="shared" si="6"/>
        <v>60</v>
      </c>
      <c r="M426" t="s">
        <v>15</v>
      </c>
      <c r="N426" t="s">
        <v>16</v>
      </c>
    </row>
    <row r="427" spans="1:14" x14ac:dyDescent="0.25">
      <c r="A427" t="s">
        <v>89</v>
      </c>
      <c r="B427" t="s">
        <v>63</v>
      </c>
      <c r="C427" t="s">
        <v>12</v>
      </c>
      <c r="D427" t="s">
        <v>86</v>
      </c>
      <c r="E427" t="s">
        <v>14</v>
      </c>
      <c r="F427" t="s">
        <v>14</v>
      </c>
      <c r="G427">
        <v>6</v>
      </c>
      <c r="H427">
        <v>23</v>
      </c>
      <c r="I427">
        <v>0</v>
      </c>
      <c r="J427">
        <v>0</v>
      </c>
      <c r="K427">
        <v>0</v>
      </c>
      <c r="L427" s="5">
        <f t="shared" si="6"/>
        <v>29</v>
      </c>
      <c r="M427" t="s">
        <v>15</v>
      </c>
      <c r="N427" t="s">
        <v>16</v>
      </c>
    </row>
    <row r="428" spans="1:14" x14ac:dyDescent="0.25">
      <c r="A428" t="s">
        <v>89</v>
      </c>
      <c r="B428" t="s">
        <v>63</v>
      </c>
      <c r="C428" t="s">
        <v>12</v>
      </c>
      <c r="D428" t="s">
        <v>86</v>
      </c>
      <c r="E428" t="s">
        <v>24</v>
      </c>
      <c r="F428" t="s">
        <v>24</v>
      </c>
      <c r="G428">
        <v>14</v>
      </c>
      <c r="H428">
        <v>21</v>
      </c>
      <c r="I428">
        <v>1</v>
      </c>
      <c r="J428">
        <v>0</v>
      </c>
      <c r="K428">
        <v>4</v>
      </c>
      <c r="L428" s="5">
        <f t="shared" si="6"/>
        <v>40</v>
      </c>
      <c r="M428" t="s">
        <v>15</v>
      </c>
      <c r="N428" t="s">
        <v>16</v>
      </c>
    </row>
    <row r="429" spans="1:14" x14ac:dyDescent="0.25">
      <c r="A429" t="s">
        <v>90</v>
      </c>
      <c r="B429" t="s">
        <v>63</v>
      </c>
      <c r="C429" t="s">
        <v>35</v>
      </c>
      <c r="D429" t="s">
        <v>86</v>
      </c>
      <c r="E429" t="s">
        <v>91</v>
      </c>
      <c r="F429" t="s">
        <v>19</v>
      </c>
      <c r="G429">
        <v>8</v>
      </c>
      <c r="H429">
        <v>2</v>
      </c>
      <c r="I429">
        <v>0</v>
      </c>
      <c r="J429">
        <v>0</v>
      </c>
      <c r="K429">
        <v>0</v>
      </c>
      <c r="L429" s="5">
        <f t="shared" si="6"/>
        <v>10</v>
      </c>
      <c r="M429" t="s">
        <v>25</v>
      </c>
      <c r="N429" t="s">
        <v>16</v>
      </c>
    </row>
    <row r="430" spans="1:14" x14ac:dyDescent="0.25">
      <c r="A430" t="s">
        <v>90</v>
      </c>
      <c r="B430" t="s">
        <v>63</v>
      </c>
      <c r="C430" t="s">
        <v>35</v>
      </c>
      <c r="D430" t="s">
        <v>86</v>
      </c>
      <c r="E430" t="s">
        <v>49</v>
      </c>
      <c r="F430" t="s">
        <v>24</v>
      </c>
      <c r="G430">
        <v>57</v>
      </c>
      <c r="H430">
        <v>130</v>
      </c>
      <c r="I430">
        <v>8</v>
      </c>
      <c r="J430">
        <v>3</v>
      </c>
      <c r="K430">
        <v>7</v>
      </c>
      <c r="L430" s="5">
        <f t="shared" si="6"/>
        <v>205</v>
      </c>
      <c r="M430" t="s">
        <v>15</v>
      </c>
      <c r="N430" t="s">
        <v>16</v>
      </c>
    </row>
    <row r="431" spans="1:14" x14ac:dyDescent="0.25">
      <c r="A431" t="s">
        <v>90</v>
      </c>
      <c r="B431" t="s">
        <v>63</v>
      </c>
      <c r="C431" t="s">
        <v>35</v>
      </c>
      <c r="D431" t="s">
        <v>86</v>
      </c>
      <c r="E431" t="s">
        <v>20</v>
      </c>
      <c r="F431" t="s">
        <v>20</v>
      </c>
      <c r="G431">
        <v>53</v>
      </c>
      <c r="H431">
        <v>757</v>
      </c>
      <c r="I431">
        <v>15</v>
      </c>
      <c r="J431">
        <v>1</v>
      </c>
      <c r="K431">
        <v>104</v>
      </c>
      <c r="L431" s="5">
        <f t="shared" si="6"/>
        <v>930</v>
      </c>
      <c r="M431" t="s">
        <v>15</v>
      </c>
      <c r="N431" t="s">
        <v>16</v>
      </c>
    </row>
    <row r="432" spans="1:14" x14ac:dyDescent="0.25">
      <c r="A432" t="s">
        <v>90</v>
      </c>
      <c r="B432" t="s">
        <v>63</v>
      </c>
      <c r="C432" t="s">
        <v>35</v>
      </c>
      <c r="D432" t="s">
        <v>86</v>
      </c>
      <c r="E432" t="s">
        <v>19</v>
      </c>
      <c r="F432" t="s">
        <v>19</v>
      </c>
      <c r="G432">
        <v>8</v>
      </c>
      <c r="H432">
        <v>114</v>
      </c>
      <c r="I432">
        <v>1</v>
      </c>
      <c r="J432">
        <v>0</v>
      </c>
      <c r="K432">
        <v>0</v>
      </c>
      <c r="L432" s="5">
        <f t="shared" si="6"/>
        <v>123</v>
      </c>
      <c r="M432" t="s">
        <v>15</v>
      </c>
      <c r="N432" t="s">
        <v>16</v>
      </c>
    </row>
    <row r="433" spans="1:14" x14ac:dyDescent="0.25">
      <c r="A433" t="s">
        <v>90</v>
      </c>
      <c r="B433" t="s">
        <v>63</v>
      </c>
      <c r="C433" t="s">
        <v>35</v>
      </c>
      <c r="D433" t="s">
        <v>86</v>
      </c>
      <c r="E433" t="s">
        <v>17</v>
      </c>
      <c r="F433" t="s">
        <v>17</v>
      </c>
      <c r="G433">
        <v>11</v>
      </c>
      <c r="H433">
        <v>22</v>
      </c>
      <c r="I433">
        <v>0</v>
      </c>
      <c r="J433">
        <v>1</v>
      </c>
      <c r="K433">
        <v>0</v>
      </c>
      <c r="L433" s="5">
        <f t="shared" si="6"/>
        <v>34</v>
      </c>
      <c r="M433" t="s">
        <v>15</v>
      </c>
      <c r="N433" t="s">
        <v>16</v>
      </c>
    </row>
    <row r="434" spans="1:14" x14ac:dyDescent="0.25">
      <c r="A434" t="s">
        <v>90</v>
      </c>
      <c r="B434" t="s">
        <v>63</v>
      </c>
      <c r="C434" t="s">
        <v>35</v>
      </c>
      <c r="D434" t="s">
        <v>86</v>
      </c>
      <c r="E434" t="s">
        <v>17</v>
      </c>
      <c r="F434" t="s">
        <v>17</v>
      </c>
      <c r="G434">
        <v>0</v>
      </c>
      <c r="H434">
        <v>18</v>
      </c>
      <c r="I434">
        <v>2</v>
      </c>
      <c r="J434">
        <v>0</v>
      </c>
      <c r="K434">
        <v>0</v>
      </c>
      <c r="L434" s="5">
        <f t="shared" si="6"/>
        <v>20</v>
      </c>
      <c r="M434" t="s">
        <v>25</v>
      </c>
      <c r="N434" t="s">
        <v>16</v>
      </c>
    </row>
    <row r="435" spans="1:14" x14ac:dyDescent="0.25">
      <c r="A435" t="s">
        <v>90</v>
      </c>
      <c r="B435" t="s">
        <v>63</v>
      </c>
      <c r="C435" t="s">
        <v>35</v>
      </c>
      <c r="D435" t="s">
        <v>86</v>
      </c>
      <c r="E435" t="s">
        <v>17</v>
      </c>
      <c r="F435" t="s">
        <v>17</v>
      </c>
      <c r="G435">
        <v>30</v>
      </c>
      <c r="H435">
        <v>17</v>
      </c>
      <c r="I435">
        <v>1</v>
      </c>
      <c r="J435">
        <v>1</v>
      </c>
      <c r="K435">
        <v>8</v>
      </c>
      <c r="L435" s="5">
        <f t="shared" si="6"/>
        <v>57</v>
      </c>
      <c r="M435" t="s">
        <v>15</v>
      </c>
      <c r="N435" t="s">
        <v>16</v>
      </c>
    </row>
    <row r="436" spans="1:14" x14ac:dyDescent="0.25">
      <c r="A436" t="s">
        <v>90</v>
      </c>
      <c r="B436" t="s">
        <v>63</v>
      </c>
      <c r="C436" t="s">
        <v>35</v>
      </c>
      <c r="D436" t="s">
        <v>86</v>
      </c>
      <c r="E436" t="s">
        <v>17</v>
      </c>
      <c r="F436" t="s">
        <v>17</v>
      </c>
      <c r="G436">
        <v>5</v>
      </c>
      <c r="H436">
        <v>0</v>
      </c>
      <c r="I436">
        <v>0</v>
      </c>
      <c r="J436">
        <v>0</v>
      </c>
      <c r="K436">
        <v>0</v>
      </c>
      <c r="L436" s="5">
        <f t="shared" si="6"/>
        <v>5</v>
      </c>
      <c r="M436" t="s">
        <v>25</v>
      </c>
      <c r="N436" t="s">
        <v>16</v>
      </c>
    </row>
    <row r="437" spans="1:14" x14ac:dyDescent="0.25">
      <c r="A437" t="s">
        <v>90</v>
      </c>
      <c r="B437" t="s">
        <v>63</v>
      </c>
      <c r="C437" t="s">
        <v>35</v>
      </c>
      <c r="D437" t="s">
        <v>86</v>
      </c>
      <c r="E437" t="s">
        <v>17</v>
      </c>
      <c r="F437" t="s">
        <v>17</v>
      </c>
      <c r="G437">
        <v>17</v>
      </c>
      <c r="H437">
        <v>38</v>
      </c>
      <c r="I437">
        <v>0</v>
      </c>
      <c r="J437">
        <v>1</v>
      </c>
      <c r="K437">
        <v>3</v>
      </c>
      <c r="L437" s="5">
        <f t="shared" si="6"/>
        <v>59</v>
      </c>
      <c r="M437" t="s">
        <v>15</v>
      </c>
      <c r="N437" t="s">
        <v>16</v>
      </c>
    </row>
    <row r="438" spans="1:14" x14ac:dyDescent="0.25">
      <c r="A438" t="s">
        <v>90</v>
      </c>
      <c r="B438" t="s">
        <v>63</v>
      </c>
      <c r="C438" t="s">
        <v>35</v>
      </c>
      <c r="D438" t="s">
        <v>86</v>
      </c>
      <c r="E438" t="s">
        <v>17</v>
      </c>
      <c r="F438" t="s">
        <v>17</v>
      </c>
      <c r="G438">
        <v>7</v>
      </c>
      <c r="H438">
        <v>4</v>
      </c>
      <c r="I438">
        <v>1</v>
      </c>
      <c r="J438">
        <v>0</v>
      </c>
      <c r="K438">
        <v>0</v>
      </c>
      <c r="L438" s="5">
        <f t="shared" si="6"/>
        <v>12</v>
      </c>
      <c r="M438" t="s">
        <v>25</v>
      </c>
      <c r="N438" t="s">
        <v>16</v>
      </c>
    </row>
    <row r="439" spans="1:14" x14ac:dyDescent="0.25">
      <c r="A439" t="s">
        <v>90</v>
      </c>
      <c r="B439" t="s">
        <v>63</v>
      </c>
      <c r="C439" t="s">
        <v>35</v>
      </c>
      <c r="D439" t="s">
        <v>86</v>
      </c>
      <c r="E439" t="s">
        <v>24</v>
      </c>
      <c r="F439" t="s">
        <v>24</v>
      </c>
      <c r="G439">
        <v>34</v>
      </c>
      <c r="H439">
        <v>180</v>
      </c>
      <c r="I439">
        <v>6</v>
      </c>
      <c r="J439">
        <v>4</v>
      </c>
      <c r="K439">
        <v>5</v>
      </c>
      <c r="L439" s="5">
        <f t="shared" si="6"/>
        <v>229</v>
      </c>
      <c r="M439" t="s">
        <v>15</v>
      </c>
      <c r="N439" t="s">
        <v>16</v>
      </c>
    </row>
    <row r="440" spans="1:14" x14ac:dyDescent="0.25">
      <c r="A440" t="s">
        <v>90</v>
      </c>
      <c r="B440" t="s">
        <v>63</v>
      </c>
      <c r="C440" t="s">
        <v>35</v>
      </c>
      <c r="D440" t="s">
        <v>86</v>
      </c>
      <c r="E440" t="s">
        <v>27</v>
      </c>
      <c r="F440" t="s">
        <v>28</v>
      </c>
      <c r="G440">
        <v>21</v>
      </c>
      <c r="H440">
        <v>114</v>
      </c>
      <c r="I440">
        <v>4</v>
      </c>
      <c r="J440">
        <v>3</v>
      </c>
      <c r="K440">
        <v>2</v>
      </c>
      <c r="L440" s="5">
        <f t="shared" si="6"/>
        <v>144</v>
      </c>
      <c r="M440" t="s">
        <v>25</v>
      </c>
      <c r="N440" t="s">
        <v>16</v>
      </c>
    </row>
    <row r="441" spans="1:14" x14ac:dyDescent="0.25">
      <c r="A441" t="s">
        <v>90</v>
      </c>
      <c r="B441" t="s">
        <v>63</v>
      </c>
      <c r="C441" t="s">
        <v>35</v>
      </c>
      <c r="D441" t="s">
        <v>86</v>
      </c>
      <c r="E441" t="s">
        <v>20</v>
      </c>
      <c r="F441" t="s">
        <v>20</v>
      </c>
      <c r="G441">
        <v>53</v>
      </c>
      <c r="H441">
        <v>757</v>
      </c>
      <c r="I441">
        <v>15</v>
      </c>
      <c r="J441">
        <v>1</v>
      </c>
      <c r="K441">
        <v>104</v>
      </c>
      <c r="L441" s="5">
        <f t="shared" si="6"/>
        <v>930</v>
      </c>
      <c r="M441" t="s">
        <v>15</v>
      </c>
      <c r="N441" t="s">
        <v>16</v>
      </c>
    </row>
    <row r="442" spans="1:14" x14ac:dyDescent="0.25">
      <c r="A442" t="s">
        <v>90</v>
      </c>
      <c r="B442" t="s">
        <v>63</v>
      </c>
      <c r="C442" t="s">
        <v>35</v>
      </c>
      <c r="D442" t="s">
        <v>86</v>
      </c>
      <c r="E442" t="s">
        <v>20</v>
      </c>
      <c r="F442" t="s">
        <v>20</v>
      </c>
      <c r="G442">
        <v>53</v>
      </c>
      <c r="H442">
        <v>757</v>
      </c>
      <c r="I442">
        <v>15</v>
      </c>
      <c r="J442">
        <v>1</v>
      </c>
      <c r="K442">
        <v>104</v>
      </c>
      <c r="L442" s="5">
        <f t="shared" si="6"/>
        <v>930</v>
      </c>
      <c r="M442" t="s">
        <v>15</v>
      </c>
      <c r="N442" t="s">
        <v>16</v>
      </c>
    </row>
    <row r="443" spans="1:14" x14ac:dyDescent="0.25">
      <c r="A443" t="s">
        <v>92</v>
      </c>
      <c r="B443" t="s">
        <v>63</v>
      </c>
      <c r="C443" t="s">
        <v>35</v>
      </c>
      <c r="D443" t="s">
        <v>86</v>
      </c>
      <c r="E443" t="s">
        <v>24</v>
      </c>
      <c r="F443" t="s">
        <v>24</v>
      </c>
      <c r="G443">
        <v>13</v>
      </c>
      <c r="H443">
        <v>12</v>
      </c>
      <c r="I443">
        <v>0</v>
      </c>
      <c r="J443">
        <v>0</v>
      </c>
      <c r="K443">
        <v>8</v>
      </c>
      <c r="L443" s="5">
        <f t="shared" si="6"/>
        <v>33</v>
      </c>
      <c r="M443" t="s">
        <v>15</v>
      </c>
      <c r="N443" t="s">
        <v>16</v>
      </c>
    </row>
    <row r="444" spans="1:14" x14ac:dyDescent="0.25">
      <c r="A444" t="s">
        <v>92</v>
      </c>
      <c r="B444" t="s">
        <v>63</v>
      </c>
      <c r="C444" t="s">
        <v>35</v>
      </c>
      <c r="D444" t="s">
        <v>86</v>
      </c>
      <c r="E444" t="s">
        <v>20</v>
      </c>
      <c r="F444" t="s">
        <v>20</v>
      </c>
      <c r="G444">
        <v>34</v>
      </c>
      <c r="H444">
        <v>712</v>
      </c>
      <c r="I444">
        <v>0</v>
      </c>
      <c r="J444">
        <v>2</v>
      </c>
      <c r="K444">
        <v>12</v>
      </c>
      <c r="L444" s="5">
        <f t="shared" si="6"/>
        <v>760</v>
      </c>
      <c r="M444" t="s">
        <v>15</v>
      </c>
      <c r="N444" t="s">
        <v>16</v>
      </c>
    </row>
    <row r="445" spans="1:14" x14ac:dyDescent="0.25">
      <c r="A445" t="s">
        <v>92</v>
      </c>
      <c r="B445" t="s">
        <v>63</v>
      </c>
      <c r="C445" t="s">
        <v>35</v>
      </c>
      <c r="D445" t="s">
        <v>86</v>
      </c>
      <c r="E445" t="s">
        <v>24</v>
      </c>
      <c r="F445" t="s">
        <v>24</v>
      </c>
      <c r="G445">
        <v>13</v>
      </c>
      <c r="H445">
        <v>41</v>
      </c>
      <c r="I445">
        <v>0</v>
      </c>
      <c r="J445">
        <v>1</v>
      </c>
      <c r="K445">
        <v>5</v>
      </c>
      <c r="L445" s="5">
        <f t="shared" si="6"/>
        <v>60</v>
      </c>
      <c r="M445" t="s">
        <v>15</v>
      </c>
      <c r="N445" t="s">
        <v>16</v>
      </c>
    </row>
    <row r="446" spans="1:14" x14ac:dyDescent="0.25">
      <c r="A446" t="s">
        <v>93</v>
      </c>
      <c r="B446" t="s">
        <v>63</v>
      </c>
      <c r="C446" t="s">
        <v>12</v>
      </c>
      <c r="D446" t="s">
        <v>86</v>
      </c>
      <c r="E446" t="s">
        <v>14</v>
      </c>
      <c r="F446" t="s">
        <v>14</v>
      </c>
      <c r="G446">
        <v>4</v>
      </c>
      <c r="H446">
        <v>16</v>
      </c>
      <c r="I446">
        <v>0</v>
      </c>
      <c r="J446">
        <v>0</v>
      </c>
      <c r="K446">
        <v>1</v>
      </c>
      <c r="L446" s="5">
        <f t="shared" si="6"/>
        <v>21</v>
      </c>
      <c r="M446" t="s">
        <v>15</v>
      </c>
      <c r="N446" t="s">
        <v>16</v>
      </c>
    </row>
    <row r="447" spans="1:14" x14ac:dyDescent="0.25">
      <c r="A447" t="s">
        <v>94</v>
      </c>
      <c r="B447" t="s">
        <v>63</v>
      </c>
      <c r="C447" t="s">
        <v>12</v>
      </c>
      <c r="D447" t="s">
        <v>86</v>
      </c>
      <c r="E447" t="s">
        <v>14</v>
      </c>
      <c r="F447" t="s">
        <v>14</v>
      </c>
      <c r="G447">
        <v>5</v>
      </c>
      <c r="H447">
        <v>23</v>
      </c>
      <c r="I447">
        <v>0</v>
      </c>
      <c r="J447">
        <v>0</v>
      </c>
      <c r="K447">
        <v>0</v>
      </c>
      <c r="L447" s="5">
        <f t="shared" si="6"/>
        <v>28</v>
      </c>
      <c r="M447" t="s">
        <v>15</v>
      </c>
      <c r="N447" t="s">
        <v>16</v>
      </c>
    </row>
    <row r="448" spans="1:14" x14ac:dyDescent="0.25">
      <c r="A448" t="s">
        <v>94</v>
      </c>
      <c r="B448" t="s">
        <v>63</v>
      </c>
      <c r="C448" t="s">
        <v>12</v>
      </c>
      <c r="D448" t="s">
        <v>86</v>
      </c>
      <c r="E448" t="s">
        <v>24</v>
      </c>
      <c r="F448" t="s">
        <v>24</v>
      </c>
      <c r="G448">
        <v>19</v>
      </c>
      <c r="H448">
        <v>29</v>
      </c>
      <c r="I448">
        <v>1</v>
      </c>
      <c r="J448">
        <v>0</v>
      </c>
      <c r="K448">
        <v>6</v>
      </c>
      <c r="L448" s="5">
        <f t="shared" si="6"/>
        <v>55</v>
      </c>
      <c r="M448" t="s">
        <v>15</v>
      </c>
      <c r="N448" t="s">
        <v>16</v>
      </c>
    </row>
    <row r="449" spans="1:14" x14ac:dyDescent="0.25">
      <c r="A449" t="s">
        <v>95</v>
      </c>
      <c r="B449" t="s">
        <v>63</v>
      </c>
      <c r="C449" t="s">
        <v>12</v>
      </c>
      <c r="D449" t="s">
        <v>86</v>
      </c>
      <c r="E449" t="s">
        <v>14</v>
      </c>
      <c r="F449" t="s">
        <v>14</v>
      </c>
      <c r="G449">
        <v>3</v>
      </c>
      <c r="H449">
        <v>15</v>
      </c>
      <c r="I449">
        <v>0</v>
      </c>
      <c r="J449">
        <v>0</v>
      </c>
      <c r="K449">
        <v>1</v>
      </c>
      <c r="L449" s="5">
        <f t="shared" si="6"/>
        <v>19</v>
      </c>
      <c r="M449" t="s">
        <v>15</v>
      </c>
      <c r="N449" t="s">
        <v>16</v>
      </c>
    </row>
    <row r="450" spans="1:14" x14ac:dyDescent="0.25">
      <c r="A450" t="s">
        <v>96</v>
      </c>
      <c r="B450" t="s">
        <v>45</v>
      </c>
      <c r="C450" t="s">
        <v>12</v>
      </c>
      <c r="D450" t="s">
        <v>97</v>
      </c>
      <c r="E450" t="s">
        <v>14</v>
      </c>
      <c r="F450" t="s">
        <v>14</v>
      </c>
      <c r="G450">
        <v>17</v>
      </c>
      <c r="H450">
        <v>60</v>
      </c>
      <c r="I450">
        <v>2</v>
      </c>
      <c r="J450">
        <v>2</v>
      </c>
      <c r="K450">
        <v>16</v>
      </c>
      <c r="L450" s="5">
        <f t="shared" si="6"/>
        <v>97</v>
      </c>
      <c r="M450" t="s">
        <v>15</v>
      </c>
      <c r="N450" t="s">
        <v>16</v>
      </c>
    </row>
    <row r="451" spans="1:14" x14ac:dyDescent="0.25">
      <c r="A451" t="s">
        <v>96</v>
      </c>
      <c r="B451" t="s">
        <v>45</v>
      </c>
      <c r="C451" t="s">
        <v>12</v>
      </c>
      <c r="D451" t="s">
        <v>97</v>
      </c>
      <c r="E451" t="s">
        <v>17</v>
      </c>
      <c r="F451" t="s">
        <v>17</v>
      </c>
      <c r="G451">
        <v>7</v>
      </c>
      <c r="H451">
        <v>70</v>
      </c>
      <c r="I451">
        <v>0</v>
      </c>
      <c r="J451">
        <v>1</v>
      </c>
      <c r="K451">
        <v>8</v>
      </c>
      <c r="L451" s="5">
        <f t="shared" si="6"/>
        <v>86</v>
      </c>
      <c r="M451" t="s">
        <v>15</v>
      </c>
      <c r="N451" t="s">
        <v>16</v>
      </c>
    </row>
    <row r="452" spans="1:14" x14ac:dyDescent="0.25">
      <c r="A452" t="s">
        <v>96</v>
      </c>
      <c r="B452" t="s">
        <v>45</v>
      </c>
      <c r="C452" t="s">
        <v>12</v>
      </c>
      <c r="D452" t="s">
        <v>97</v>
      </c>
      <c r="E452" t="s">
        <v>17</v>
      </c>
      <c r="F452" t="s">
        <v>17</v>
      </c>
      <c r="G452">
        <v>3</v>
      </c>
      <c r="H452">
        <v>70</v>
      </c>
      <c r="I452">
        <v>0</v>
      </c>
      <c r="J452">
        <v>0</v>
      </c>
      <c r="K452">
        <v>0</v>
      </c>
      <c r="L452" s="5">
        <f t="shared" ref="L452:L515" si="7">SUM(G452:K452)</f>
        <v>73</v>
      </c>
      <c r="M452" t="s">
        <v>25</v>
      </c>
      <c r="N452" t="s">
        <v>16</v>
      </c>
    </row>
    <row r="453" spans="1:14" x14ac:dyDescent="0.25">
      <c r="A453" t="s">
        <v>96</v>
      </c>
      <c r="B453" t="s">
        <v>45</v>
      </c>
      <c r="C453" t="s">
        <v>12</v>
      </c>
      <c r="D453" t="s">
        <v>97</v>
      </c>
      <c r="E453" t="s">
        <v>17</v>
      </c>
      <c r="F453" t="s">
        <v>17</v>
      </c>
      <c r="G453">
        <v>12</v>
      </c>
      <c r="H453">
        <v>184</v>
      </c>
      <c r="I453">
        <v>0</v>
      </c>
      <c r="J453">
        <v>1</v>
      </c>
      <c r="K453">
        <v>0</v>
      </c>
      <c r="L453" s="5">
        <f t="shared" si="7"/>
        <v>197</v>
      </c>
      <c r="M453" t="s">
        <v>15</v>
      </c>
      <c r="N453" t="s">
        <v>16</v>
      </c>
    </row>
    <row r="454" spans="1:14" x14ac:dyDescent="0.25">
      <c r="A454" t="s">
        <v>96</v>
      </c>
      <c r="B454" t="s">
        <v>45</v>
      </c>
      <c r="C454" t="s">
        <v>12</v>
      </c>
      <c r="D454" t="s">
        <v>97</v>
      </c>
      <c r="E454" t="s">
        <v>17</v>
      </c>
      <c r="F454" t="s">
        <v>17</v>
      </c>
      <c r="G454">
        <v>2</v>
      </c>
      <c r="H454">
        <v>42</v>
      </c>
      <c r="I454">
        <v>0</v>
      </c>
      <c r="J454">
        <v>0</v>
      </c>
      <c r="K454">
        <v>0</v>
      </c>
      <c r="L454" s="5">
        <f t="shared" si="7"/>
        <v>44</v>
      </c>
      <c r="M454" t="s">
        <v>25</v>
      </c>
      <c r="N454" t="s">
        <v>16</v>
      </c>
    </row>
    <row r="455" spans="1:14" x14ac:dyDescent="0.25">
      <c r="A455" t="s">
        <v>96</v>
      </c>
      <c r="B455" t="s">
        <v>45</v>
      </c>
      <c r="C455" t="s">
        <v>12</v>
      </c>
      <c r="D455" t="s">
        <v>97</v>
      </c>
      <c r="E455" t="s">
        <v>17</v>
      </c>
      <c r="F455" t="s">
        <v>17</v>
      </c>
      <c r="G455">
        <v>10</v>
      </c>
      <c r="H455">
        <v>109</v>
      </c>
      <c r="I455">
        <v>0</v>
      </c>
      <c r="J455">
        <v>2</v>
      </c>
      <c r="K455">
        <v>10</v>
      </c>
      <c r="L455" s="5">
        <f t="shared" si="7"/>
        <v>131</v>
      </c>
      <c r="M455" t="s">
        <v>15</v>
      </c>
      <c r="N455" t="s">
        <v>16</v>
      </c>
    </row>
    <row r="456" spans="1:14" x14ac:dyDescent="0.25">
      <c r="A456" t="s">
        <v>96</v>
      </c>
      <c r="B456" t="s">
        <v>45</v>
      </c>
      <c r="C456" t="s">
        <v>12</v>
      </c>
      <c r="D456" t="s">
        <v>97</v>
      </c>
      <c r="E456" t="s">
        <v>17</v>
      </c>
      <c r="F456" t="s">
        <v>17</v>
      </c>
      <c r="G456">
        <v>12</v>
      </c>
      <c r="H456">
        <v>338</v>
      </c>
      <c r="I456">
        <v>0</v>
      </c>
      <c r="J456">
        <v>0</v>
      </c>
      <c r="K456">
        <v>0</v>
      </c>
      <c r="L456" s="5">
        <f t="shared" si="7"/>
        <v>350</v>
      </c>
      <c r="M456" t="s">
        <v>25</v>
      </c>
      <c r="N456" t="s">
        <v>16</v>
      </c>
    </row>
    <row r="457" spans="1:14" x14ac:dyDescent="0.25">
      <c r="A457" t="s">
        <v>96</v>
      </c>
      <c r="B457" t="s">
        <v>45</v>
      </c>
      <c r="C457" t="s">
        <v>12</v>
      </c>
      <c r="D457" t="s">
        <v>97</v>
      </c>
      <c r="E457" t="s">
        <v>17</v>
      </c>
      <c r="F457" t="s">
        <v>17</v>
      </c>
      <c r="G457">
        <v>14</v>
      </c>
      <c r="H457">
        <v>88</v>
      </c>
      <c r="I457">
        <v>0</v>
      </c>
      <c r="J457">
        <v>1</v>
      </c>
      <c r="K457">
        <v>6</v>
      </c>
      <c r="L457" s="5">
        <f t="shared" si="7"/>
        <v>109</v>
      </c>
      <c r="M457" t="s">
        <v>15</v>
      </c>
      <c r="N457" t="s">
        <v>16</v>
      </c>
    </row>
    <row r="458" spans="1:14" x14ac:dyDescent="0.25">
      <c r="A458" t="s">
        <v>96</v>
      </c>
      <c r="B458" t="s">
        <v>45</v>
      </c>
      <c r="C458" t="s">
        <v>12</v>
      </c>
      <c r="D458" t="s">
        <v>97</v>
      </c>
      <c r="E458" t="s">
        <v>17</v>
      </c>
      <c r="F458" t="s">
        <v>17</v>
      </c>
      <c r="G458">
        <v>18</v>
      </c>
      <c r="H458">
        <v>110</v>
      </c>
      <c r="I458">
        <v>2</v>
      </c>
      <c r="J458">
        <v>0</v>
      </c>
      <c r="K458">
        <v>0</v>
      </c>
      <c r="L458" s="5">
        <f t="shared" si="7"/>
        <v>130</v>
      </c>
      <c r="M458" t="s">
        <v>25</v>
      </c>
      <c r="N458" t="s">
        <v>16</v>
      </c>
    </row>
    <row r="459" spans="1:14" x14ac:dyDescent="0.25">
      <c r="A459" t="s">
        <v>96</v>
      </c>
      <c r="B459" t="s">
        <v>45</v>
      </c>
      <c r="C459" t="s">
        <v>12</v>
      </c>
      <c r="D459" t="s">
        <v>97</v>
      </c>
      <c r="E459" t="s">
        <v>24</v>
      </c>
      <c r="F459" t="s">
        <v>24</v>
      </c>
      <c r="G459">
        <v>32</v>
      </c>
      <c r="H459">
        <v>60</v>
      </c>
      <c r="I459">
        <v>2</v>
      </c>
      <c r="J459">
        <v>1</v>
      </c>
      <c r="K459">
        <v>24</v>
      </c>
      <c r="L459" s="5">
        <f t="shared" si="7"/>
        <v>119</v>
      </c>
      <c r="M459" t="s">
        <v>15</v>
      </c>
      <c r="N459" t="s">
        <v>16</v>
      </c>
    </row>
    <row r="460" spans="1:14" x14ac:dyDescent="0.25">
      <c r="A460" t="s">
        <v>96</v>
      </c>
      <c r="B460" t="s">
        <v>45</v>
      </c>
      <c r="C460" t="s">
        <v>12</v>
      </c>
      <c r="D460" t="s">
        <v>97</v>
      </c>
      <c r="E460" t="s">
        <v>24</v>
      </c>
      <c r="F460" t="s">
        <v>24</v>
      </c>
      <c r="G460">
        <v>32</v>
      </c>
      <c r="H460">
        <v>60</v>
      </c>
      <c r="I460">
        <v>2</v>
      </c>
      <c r="J460">
        <v>1</v>
      </c>
      <c r="K460">
        <v>24</v>
      </c>
      <c r="L460" s="5">
        <f t="shared" si="7"/>
        <v>119</v>
      </c>
      <c r="M460" t="s">
        <v>15</v>
      </c>
      <c r="N460" t="s">
        <v>16</v>
      </c>
    </row>
    <row r="461" spans="1:14" x14ac:dyDescent="0.25">
      <c r="A461" t="s">
        <v>96</v>
      </c>
      <c r="B461" t="s">
        <v>45</v>
      </c>
      <c r="C461" t="s">
        <v>12</v>
      </c>
      <c r="D461" t="s">
        <v>97</v>
      </c>
      <c r="E461" t="s">
        <v>24</v>
      </c>
      <c r="F461" t="s">
        <v>24</v>
      </c>
      <c r="G461">
        <v>33</v>
      </c>
      <c r="H461">
        <v>0</v>
      </c>
      <c r="I461">
        <v>2</v>
      </c>
      <c r="J461">
        <v>1</v>
      </c>
      <c r="K461">
        <v>24</v>
      </c>
      <c r="L461" s="5">
        <f t="shared" si="7"/>
        <v>60</v>
      </c>
      <c r="M461" t="s">
        <v>15</v>
      </c>
      <c r="N461" t="s">
        <v>16</v>
      </c>
    </row>
    <row r="462" spans="1:14" x14ac:dyDescent="0.25">
      <c r="A462" t="s">
        <v>96</v>
      </c>
      <c r="B462" t="s">
        <v>45</v>
      </c>
      <c r="C462" t="s">
        <v>12</v>
      </c>
      <c r="D462" t="s">
        <v>97</v>
      </c>
      <c r="E462" t="s">
        <v>24</v>
      </c>
      <c r="F462" t="s">
        <v>24</v>
      </c>
      <c r="G462">
        <v>33</v>
      </c>
      <c r="H462">
        <v>0</v>
      </c>
      <c r="I462">
        <v>2</v>
      </c>
      <c r="J462">
        <v>1</v>
      </c>
      <c r="K462">
        <v>24</v>
      </c>
      <c r="L462" s="5">
        <f t="shared" si="7"/>
        <v>60</v>
      </c>
      <c r="M462" t="s">
        <v>15</v>
      </c>
      <c r="N462" t="s">
        <v>16</v>
      </c>
    </row>
    <row r="463" spans="1:14" x14ac:dyDescent="0.25">
      <c r="A463" t="s">
        <v>96</v>
      </c>
      <c r="B463" t="s">
        <v>45</v>
      </c>
      <c r="C463" t="s">
        <v>12</v>
      </c>
      <c r="D463" t="s">
        <v>97</v>
      </c>
      <c r="E463" t="s">
        <v>24</v>
      </c>
      <c r="F463" t="s">
        <v>24</v>
      </c>
      <c r="G463">
        <v>33</v>
      </c>
      <c r="H463">
        <v>0</v>
      </c>
      <c r="I463">
        <v>2</v>
      </c>
      <c r="J463">
        <v>1</v>
      </c>
      <c r="K463">
        <v>24</v>
      </c>
      <c r="L463" s="5">
        <f t="shared" si="7"/>
        <v>60</v>
      </c>
      <c r="M463" t="s">
        <v>15</v>
      </c>
      <c r="N463" t="s">
        <v>16</v>
      </c>
    </row>
    <row r="464" spans="1:14" x14ac:dyDescent="0.25">
      <c r="A464" t="s">
        <v>96</v>
      </c>
      <c r="B464" t="s">
        <v>45</v>
      </c>
      <c r="C464" t="s">
        <v>12</v>
      </c>
      <c r="D464" t="s">
        <v>97</v>
      </c>
      <c r="E464" t="s">
        <v>24</v>
      </c>
      <c r="F464" t="s">
        <v>24</v>
      </c>
      <c r="G464">
        <v>33</v>
      </c>
      <c r="H464">
        <v>0</v>
      </c>
      <c r="I464">
        <v>2</v>
      </c>
      <c r="J464">
        <v>1</v>
      </c>
      <c r="K464">
        <v>24</v>
      </c>
      <c r="L464" s="5">
        <f t="shared" si="7"/>
        <v>60</v>
      </c>
      <c r="M464" t="s">
        <v>15</v>
      </c>
      <c r="N464" t="s">
        <v>16</v>
      </c>
    </row>
    <row r="465" spans="1:14" x14ac:dyDescent="0.25">
      <c r="A465" t="s">
        <v>96</v>
      </c>
      <c r="B465" t="s">
        <v>45</v>
      </c>
      <c r="C465" t="s">
        <v>12</v>
      </c>
      <c r="D465" t="s">
        <v>97</v>
      </c>
      <c r="E465" t="s">
        <v>14</v>
      </c>
      <c r="F465" t="s">
        <v>14</v>
      </c>
      <c r="G465">
        <v>16</v>
      </c>
      <c r="H465">
        <v>59</v>
      </c>
      <c r="I465">
        <v>2</v>
      </c>
      <c r="J465">
        <v>2</v>
      </c>
      <c r="K465">
        <v>16</v>
      </c>
      <c r="L465" s="5">
        <f t="shared" si="7"/>
        <v>95</v>
      </c>
      <c r="M465" t="s">
        <v>15</v>
      </c>
      <c r="N465" t="s">
        <v>16</v>
      </c>
    </row>
    <row r="466" spans="1:14" x14ac:dyDescent="0.25">
      <c r="A466" t="s">
        <v>96</v>
      </c>
      <c r="B466" t="s">
        <v>45</v>
      </c>
      <c r="C466" t="s">
        <v>12</v>
      </c>
      <c r="D466" t="s">
        <v>97</v>
      </c>
      <c r="E466" t="s">
        <v>24</v>
      </c>
      <c r="F466" t="s">
        <v>24</v>
      </c>
      <c r="G466">
        <v>33</v>
      </c>
      <c r="H466">
        <v>0</v>
      </c>
      <c r="I466">
        <v>2</v>
      </c>
      <c r="J466">
        <v>1</v>
      </c>
      <c r="K466">
        <v>24</v>
      </c>
      <c r="L466" s="5">
        <f t="shared" si="7"/>
        <v>60</v>
      </c>
      <c r="M466" t="s">
        <v>15</v>
      </c>
      <c r="N466" t="s">
        <v>16</v>
      </c>
    </row>
    <row r="467" spans="1:14" x14ac:dyDescent="0.25">
      <c r="A467" t="s">
        <v>96</v>
      </c>
      <c r="B467" t="s">
        <v>45</v>
      </c>
      <c r="C467" t="s">
        <v>12</v>
      </c>
      <c r="D467" t="s">
        <v>97</v>
      </c>
      <c r="E467" t="s">
        <v>24</v>
      </c>
      <c r="F467" t="s">
        <v>24</v>
      </c>
      <c r="G467">
        <v>33</v>
      </c>
      <c r="H467">
        <v>0</v>
      </c>
      <c r="I467">
        <v>2</v>
      </c>
      <c r="J467">
        <v>1</v>
      </c>
      <c r="K467">
        <v>24</v>
      </c>
      <c r="L467" s="5">
        <f t="shared" si="7"/>
        <v>60</v>
      </c>
      <c r="M467" t="s">
        <v>15</v>
      </c>
      <c r="N467" t="s">
        <v>16</v>
      </c>
    </row>
    <row r="468" spans="1:14" x14ac:dyDescent="0.25">
      <c r="A468" t="s">
        <v>96</v>
      </c>
      <c r="B468" t="s">
        <v>45</v>
      </c>
      <c r="C468" t="s">
        <v>12</v>
      </c>
      <c r="D468" t="s">
        <v>97</v>
      </c>
      <c r="E468" t="s">
        <v>24</v>
      </c>
      <c r="F468" t="s">
        <v>24</v>
      </c>
      <c r="G468">
        <v>33</v>
      </c>
      <c r="H468">
        <v>0</v>
      </c>
      <c r="I468">
        <v>2</v>
      </c>
      <c r="J468">
        <v>1</v>
      </c>
      <c r="K468">
        <v>24</v>
      </c>
      <c r="L468" s="5">
        <f t="shared" si="7"/>
        <v>60</v>
      </c>
      <c r="M468" t="s">
        <v>15</v>
      </c>
      <c r="N468" t="s">
        <v>16</v>
      </c>
    </row>
    <row r="469" spans="1:14" x14ac:dyDescent="0.25">
      <c r="A469" t="s">
        <v>96</v>
      </c>
      <c r="B469" t="s">
        <v>45</v>
      </c>
      <c r="C469" t="s">
        <v>12</v>
      </c>
      <c r="D469" t="s">
        <v>97</v>
      </c>
      <c r="E469" t="s">
        <v>24</v>
      </c>
      <c r="F469" t="s">
        <v>24</v>
      </c>
      <c r="G469">
        <v>33</v>
      </c>
      <c r="H469">
        <v>0</v>
      </c>
      <c r="I469">
        <v>2</v>
      </c>
      <c r="J469">
        <v>1</v>
      </c>
      <c r="K469">
        <v>24</v>
      </c>
      <c r="L469" s="5">
        <f t="shared" si="7"/>
        <v>60</v>
      </c>
      <c r="M469" t="s">
        <v>15</v>
      </c>
      <c r="N469" t="s">
        <v>16</v>
      </c>
    </row>
    <row r="470" spans="1:14" x14ac:dyDescent="0.25">
      <c r="A470" t="s">
        <v>96</v>
      </c>
      <c r="B470" t="s">
        <v>45</v>
      </c>
      <c r="C470" t="s">
        <v>12</v>
      </c>
      <c r="D470" t="s">
        <v>97</v>
      </c>
      <c r="E470" t="s">
        <v>24</v>
      </c>
      <c r="F470" t="s">
        <v>24</v>
      </c>
      <c r="G470">
        <v>32</v>
      </c>
      <c r="H470">
        <v>0</v>
      </c>
      <c r="I470">
        <v>2</v>
      </c>
      <c r="J470">
        <v>1</v>
      </c>
      <c r="K470">
        <v>24</v>
      </c>
      <c r="L470" s="5">
        <f t="shared" si="7"/>
        <v>59</v>
      </c>
      <c r="M470" t="s">
        <v>15</v>
      </c>
      <c r="N470" t="s">
        <v>16</v>
      </c>
    </row>
    <row r="471" spans="1:14" x14ac:dyDescent="0.25">
      <c r="A471" t="s">
        <v>96</v>
      </c>
      <c r="B471" t="s">
        <v>45</v>
      </c>
      <c r="C471" t="s">
        <v>12</v>
      </c>
      <c r="D471" t="s">
        <v>97</v>
      </c>
      <c r="E471" t="s">
        <v>24</v>
      </c>
      <c r="F471" t="s">
        <v>24</v>
      </c>
      <c r="G471">
        <v>32</v>
      </c>
      <c r="H471">
        <v>0</v>
      </c>
      <c r="I471">
        <v>2</v>
      </c>
      <c r="J471">
        <v>1</v>
      </c>
      <c r="K471">
        <v>24</v>
      </c>
      <c r="L471" s="5">
        <f t="shared" si="7"/>
        <v>59</v>
      </c>
      <c r="M471" t="s">
        <v>15</v>
      </c>
      <c r="N471" t="s">
        <v>16</v>
      </c>
    </row>
    <row r="472" spans="1:14" x14ac:dyDescent="0.25">
      <c r="A472" t="s">
        <v>96</v>
      </c>
      <c r="B472" t="s">
        <v>45</v>
      </c>
      <c r="C472" t="s">
        <v>12</v>
      </c>
      <c r="D472" t="s">
        <v>97</v>
      </c>
      <c r="E472" t="s">
        <v>24</v>
      </c>
      <c r="F472" t="s">
        <v>24</v>
      </c>
      <c r="G472">
        <v>6</v>
      </c>
      <c r="H472">
        <v>0</v>
      </c>
      <c r="I472">
        <v>0</v>
      </c>
      <c r="J472">
        <v>1</v>
      </c>
      <c r="K472">
        <v>15</v>
      </c>
      <c r="L472" s="5">
        <f t="shared" si="7"/>
        <v>22</v>
      </c>
      <c r="M472" t="s">
        <v>15</v>
      </c>
      <c r="N472" t="s">
        <v>16</v>
      </c>
    </row>
    <row r="473" spans="1:14" x14ac:dyDescent="0.25">
      <c r="A473" t="s">
        <v>96</v>
      </c>
      <c r="B473" t="s">
        <v>45</v>
      </c>
      <c r="C473" t="s">
        <v>12</v>
      </c>
      <c r="D473" t="s">
        <v>97</v>
      </c>
      <c r="E473" t="s">
        <v>24</v>
      </c>
      <c r="F473" t="s">
        <v>24</v>
      </c>
      <c r="G473">
        <v>6</v>
      </c>
      <c r="H473">
        <v>0</v>
      </c>
      <c r="I473">
        <v>0</v>
      </c>
      <c r="J473">
        <v>1</v>
      </c>
      <c r="K473">
        <v>14</v>
      </c>
      <c r="L473" s="5">
        <f t="shared" si="7"/>
        <v>21</v>
      </c>
      <c r="M473" t="s">
        <v>15</v>
      </c>
      <c r="N473" t="s">
        <v>16</v>
      </c>
    </row>
    <row r="474" spans="1:14" x14ac:dyDescent="0.25">
      <c r="A474" t="s">
        <v>96</v>
      </c>
      <c r="B474" t="s">
        <v>45</v>
      </c>
      <c r="C474" t="s">
        <v>12</v>
      </c>
      <c r="D474" t="s">
        <v>97</v>
      </c>
      <c r="E474" t="s">
        <v>24</v>
      </c>
      <c r="F474" t="s">
        <v>24</v>
      </c>
      <c r="G474">
        <v>26</v>
      </c>
      <c r="H474">
        <v>63</v>
      </c>
      <c r="I474">
        <v>0</v>
      </c>
      <c r="J474">
        <v>1</v>
      </c>
      <c r="K474">
        <v>23</v>
      </c>
      <c r="L474" s="5">
        <f t="shared" si="7"/>
        <v>113</v>
      </c>
      <c r="M474" t="s">
        <v>15</v>
      </c>
      <c r="N474" t="s">
        <v>16</v>
      </c>
    </row>
    <row r="475" spans="1:14" x14ac:dyDescent="0.25">
      <c r="A475" t="s">
        <v>96</v>
      </c>
      <c r="B475" t="s">
        <v>45</v>
      </c>
      <c r="C475" t="s">
        <v>12</v>
      </c>
      <c r="D475" t="s">
        <v>97</v>
      </c>
      <c r="E475" t="s">
        <v>49</v>
      </c>
      <c r="F475" t="s">
        <v>24</v>
      </c>
      <c r="G475">
        <v>46</v>
      </c>
      <c r="H475">
        <v>75</v>
      </c>
      <c r="I475">
        <v>0</v>
      </c>
      <c r="J475">
        <v>0</v>
      </c>
      <c r="K475">
        <v>43</v>
      </c>
      <c r="L475" s="5">
        <f t="shared" si="7"/>
        <v>164</v>
      </c>
      <c r="M475" t="s">
        <v>15</v>
      </c>
      <c r="N475" t="s">
        <v>16</v>
      </c>
    </row>
    <row r="476" spans="1:14" x14ac:dyDescent="0.25">
      <c r="A476" t="s">
        <v>96</v>
      </c>
      <c r="B476" t="s">
        <v>45</v>
      </c>
      <c r="C476" t="s">
        <v>12</v>
      </c>
      <c r="D476" t="s">
        <v>97</v>
      </c>
      <c r="E476" t="s">
        <v>14</v>
      </c>
      <c r="F476" t="s">
        <v>14</v>
      </c>
      <c r="G476">
        <v>16</v>
      </c>
      <c r="H476">
        <v>59</v>
      </c>
      <c r="I476">
        <v>2</v>
      </c>
      <c r="J476">
        <v>2</v>
      </c>
      <c r="K476">
        <v>16</v>
      </c>
      <c r="L476" s="5">
        <f t="shared" si="7"/>
        <v>95</v>
      </c>
      <c r="M476" t="s">
        <v>15</v>
      </c>
      <c r="N476" t="s">
        <v>16</v>
      </c>
    </row>
    <row r="477" spans="1:14" x14ac:dyDescent="0.25">
      <c r="A477" t="s">
        <v>96</v>
      </c>
      <c r="B477" t="s">
        <v>45</v>
      </c>
      <c r="C477" t="s">
        <v>12</v>
      </c>
      <c r="D477" t="s">
        <v>97</v>
      </c>
      <c r="E477" t="s">
        <v>24</v>
      </c>
      <c r="F477" t="s">
        <v>24</v>
      </c>
      <c r="G477">
        <v>30</v>
      </c>
      <c r="H477">
        <v>59</v>
      </c>
      <c r="I477">
        <v>0</v>
      </c>
      <c r="J477">
        <v>1</v>
      </c>
      <c r="K477">
        <v>26</v>
      </c>
      <c r="L477" s="5">
        <f t="shared" si="7"/>
        <v>116</v>
      </c>
      <c r="M477" t="s">
        <v>15</v>
      </c>
      <c r="N477" t="s">
        <v>16</v>
      </c>
    </row>
    <row r="478" spans="1:14" x14ac:dyDescent="0.25">
      <c r="A478" t="s">
        <v>96</v>
      </c>
      <c r="B478" t="s">
        <v>45</v>
      </c>
      <c r="C478" t="s">
        <v>12</v>
      </c>
      <c r="D478" t="s">
        <v>97</v>
      </c>
      <c r="E478" t="s">
        <v>24</v>
      </c>
      <c r="F478" t="s">
        <v>24</v>
      </c>
      <c r="G478">
        <v>29</v>
      </c>
      <c r="H478">
        <v>59</v>
      </c>
      <c r="I478">
        <v>0</v>
      </c>
      <c r="J478">
        <v>1</v>
      </c>
      <c r="K478">
        <v>26</v>
      </c>
      <c r="L478" s="5">
        <f t="shared" si="7"/>
        <v>115</v>
      </c>
      <c r="M478" t="s">
        <v>15</v>
      </c>
      <c r="N478" t="s">
        <v>16</v>
      </c>
    </row>
    <row r="479" spans="1:14" x14ac:dyDescent="0.25">
      <c r="A479" t="s">
        <v>96</v>
      </c>
      <c r="B479" t="s">
        <v>45</v>
      </c>
      <c r="C479" t="s">
        <v>12</v>
      </c>
      <c r="D479" t="s">
        <v>97</v>
      </c>
      <c r="E479" t="s">
        <v>24</v>
      </c>
      <c r="F479" t="s">
        <v>24</v>
      </c>
      <c r="G479">
        <v>28</v>
      </c>
      <c r="H479">
        <v>75</v>
      </c>
      <c r="I479">
        <v>0</v>
      </c>
      <c r="J479">
        <v>1</v>
      </c>
      <c r="K479">
        <v>23</v>
      </c>
      <c r="L479" s="5">
        <f t="shared" si="7"/>
        <v>127</v>
      </c>
      <c r="M479" t="s">
        <v>15</v>
      </c>
      <c r="N479" t="s">
        <v>16</v>
      </c>
    </row>
    <row r="480" spans="1:14" x14ac:dyDescent="0.25">
      <c r="A480" t="s">
        <v>96</v>
      </c>
      <c r="B480" t="s">
        <v>45</v>
      </c>
      <c r="C480" t="s">
        <v>12</v>
      </c>
      <c r="D480" t="s">
        <v>97</v>
      </c>
      <c r="E480" t="s">
        <v>24</v>
      </c>
      <c r="F480" t="s">
        <v>24</v>
      </c>
      <c r="G480">
        <v>28</v>
      </c>
      <c r="H480">
        <v>75</v>
      </c>
      <c r="I480">
        <v>1</v>
      </c>
      <c r="J480">
        <v>1</v>
      </c>
      <c r="K480">
        <v>23</v>
      </c>
      <c r="L480" s="5">
        <f t="shared" si="7"/>
        <v>128</v>
      </c>
      <c r="M480" t="s">
        <v>15</v>
      </c>
      <c r="N480" t="s">
        <v>16</v>
      </c>
    </row>
    <row r="481" spans="1:14" x14ac:dyDescent="0.25">
      <c r="A481" t="s">
        <v>96</v>
      </c>
      <c r="B481" t="s">
        <v>45</v>
      </c>
      <c r="C481" t="s">
        <v>12</v>
      </c>
      <c r="D481" t="s">
        <v>97</v>
      </c>
      <c r="E481" t="s">
        <v>24</v>
      </c>
      <c r="F481" t="s">
        <v>24</v>
      </c>
      <c r="G481">
        <v>23</v>
      </c>
      <c r="H481">
        <v>62</v>
      </c>
      <c r="I481">
        <v>1</v>
      </c>
      <c r="J481">
        <v>0</v>
      </c>
      <c r="K481">
        <v>23</v>
      </c>
      <c r="L481" s="5">
        <f t="shared" si="7"/>
        <v>109</v>
      </c>
      <c r="M481" t="s">
        <v>15</v>
      </c>
      <c r="N481" t="s">
        <v>16</v>
      </c>
    </row>
    <row r="482" spans="1:14" x14ac:dyDescent="0.25">
      <c r="A482" t="s">
        <v>96</v>
      </c>
      <c r="B482" t="s">
        <v>45</v>
      </c>
      <c r="C482" t="s">
        <v>12</v>
      </c>
      <c r="D482" t="s">
        <v>97</v>
      </c>
      <c r="E482" t="s">
        <v>14</v>
      </c>
      <c r="F482" t="s">
        <v>14</v>
      </c>
      <c r="G482">
        <v>16</v>
      </c>
      <c r="H482">
        <v>59</v>
      </c>
      <c r="I482">
        <v>1</v>
      </c>
      <c r="J482">
        <v>1</v>
      </c>
      <c r="K482">
        <v>16</v>
      </c>
      <c r="L482" s="5">
        <f t="shared" si="7"/>
        <v>93</v>
      </c>
      <c r="M482" t="s">
        <v>15</v>
      </c>
      <c r="N482" t="s">
        <v>16</v>
      </c>
    </row>
    <row r="483" spans="1:14" x14ac:dyDescent="0.25">
      <c r="A483" t="s">
        <v>96</v>
      </c>
      <c r="B483" t="s">
        <v>45</v>
      </c>
      <c r="C483" t="s">
        <v>12</v>
      </c>
      <c r="D483" t="s">
        <v>97</v>
      </c>
      <c r="E483" t="s">
        <v>14</v>
      </c>
      <c r="F483" t="s">
        <v>14</v>
      </c>
      <c r="G483">
        <v>16</v>
      </c>
      <c r="H483">
        <v>59</v>
      </c>
      <c r="I483">
        <v>1</v>
      </c>
      <c r="J483">
        <v>1</v>
      </c>
      <c r="K483">
        <v>16</v>
      </c>
      <c r="L483" s="5">
        <f t="shared" si="7"/>
        <v>93</v>
      </c>
      <c r="M483" t="s">
        <v>15</v>
      </c>
      <c r="N483" t="s">
        <v>16</v>
      </c>
    </row>
    <row r="484" spans="1:14" x14ac:dyDescent="0.25">
      <c r="A484" t="s">
        <v>96</v>
      </c>
      <c r="B484" t="s">
        <v>45</v>
      </c>
      <c r="C484" t="s">
        <v>12</v>
      </c>
      <c r="D484" t="s">
        <v>97</v>
      </c>
      <c r="E484" t="s">
        <v>14</v>
      </c>
      <c r="F484" t="s">
        <v>14</v>
      </c>
      <c r="G484">
        <v>16</v>
      </c>
      <c r="H484">
        <v>59</v>
      </c>
      <c r="I484">
        <v>1</v>
      </c>
      <c r="J484">
        <v>1</v>
      </c>
      <c r="K484">
        <v>16</v>
      </c>
      <c r="L484" s="5">
        <f t="shared" si="7"/>
        <v>93</v>
      </c>
      <c r="M484" t="s">
        <v>15</v>
      </c>
      <c r="N484" t="s">
        <v>16</v>
      </c>
    </row>
    <row r="485" spans="1:14" x14ac:dyDescent="0.25">
      <c r="A485" t="s">
        <v>96</v>
      </c>
      <c r="B485" t="s">
        <v>45</v>
      </c>
      <c r="C485" t="s">
        <v>12</v>
      </c>
      <c r="D485" t="s">
        <v>97</v>
      </c>
      <c r="E485" t="s">
        <v>14</v>
      </c>
      <c r="F485" t="s">
        <v>14</v>
      </c>
      <c r="G485">
        <v>15</v>
      </c>
      <c r="H485">
        <v>59</v>
      </c>
      <c r="I485">
        <v>1</v>
      </c>
      <c r="J485">
        <v>1</v>
      </c>
      <c r="K485">
        <v>16</v>
      </c>
      <c r="L485" s="5">
        <f t="shared" si="7"/>
        <v>92</v>
      </c>
      <c r="M485" t="s">
        <v>15</v>
      </c>
      <c r="N485" t="s">
        <v>16</v>
      </c>
    </row>
    <row r="486" spans="1:14" x14ac:dyDescent="0.25">
      <c r="A486" t="s">
        <v>96</v>
      </c>
      <c r="B486" t="s">
        <v>45</v>
      </c>
      <c r="C486" t="s">
        <v>12</v>
      </c>
      <c r="D486" t="s">
        <v>97</v>
      </c>
      <c r="E486" t="s">
        <v>14</v>
      </c>
      <c r="F486" t="s">
        <v>14</v>
      </c>
      <c r="G486">
        <v>14</v>
      </c>
      <c r="H486">
        <v>59</v>
      </c>
      <c r="I486">
        <v>1</v>
      </c>
      <c r="J486">
        <v>1</v>
      </c>
      <c r="K486">
        <v>15</v>
      </c>
      <c r="L486" s="5">
        <f t="shared" si="7"/>
        <v>90</v>
      </c>
      <c r="M486" t="s">
        <v>15</v>
      </c>
      <c r="N486" t="s">
        <v>16</v>
      </c>
    </row>
    <row r="487" spans="1:14" x14ac:dyDescent="0.25">
      <c r="A487" t="s">
        <v>96</v>
      </c>
      <c r="B487" t="s">
        <v>45</v>
      </c>
      <c r="C487" t="s">
        <v>12</v>
      </c>
      <c r="D487" t="s">
        <v>97</v>
      </c>
      <c r="E487" t="s">
        <v>19</v>
      </c>
      <c r="F487" t="s">
        <v>19</v>
      </c>
      <c r="G487">
        <v>64</v>
      </c>
      <c r="H487">
        <v>849</v>
      </c>
      <c r="I487">
        <v>0</v>
      </c>
      <c r="J487">
        <v>2</v>
      </c>
      <c r="K487">
        <v>16</v>
      </c>
      <c r="L487" s="5">
        <f t="shared" si="7"/>
        <v>931</v>
      </c>
      <c r="M487" t="s">
        <v>15</v>
      </c>
      <c r="N487" t="s">
        <v>16</v>
      </c>
    </row>
    <row r="488" spans="1:14" x14ac:dyDescent="0.25">
      <c r="A488" t="s">
        <v>96</v>
      </c>
      <c r="B488" t="s">
        <v>45</v>
      </c>
      <c r="C488" t="s">
        <v>12</v>
      </c>
      <c r="D488" t="s">
        <v>97</v>
      </c>
      <c r="E488" t="s">
        <v>19</v>
      </c>
      <c r="F488" t="s">
        <v>19</v>
      </c>
      <c r="G488">
        <v>3</v>
      </c>
      <c r="H488">
        <v>42</v>
      </c>
      <c r="I488">
        <v>0</v>
      </c>
      <c r="J488">
        <v>0</v>
      </c>
      <c r="K488">
        <v>0</v>
      </c>
      <c r="L488" s="5">
        <f t="shared" si="7"/>
        <v>45</v>
      </c>
      <c r="M488" t="s">
        <v>25</v>
      </c>
      <c r="N488" t="s">
        <v>16</v>
      </c>
    </row>
    <row r="489" spans="1:14" x14ac:dyDescent="0.25">
      <c r="A489" t="s">
        <v>98</v>
      </c>
      <c r="B489" t="s">
        <v>45</v>
      </c>
      <c r="C489" t="s">
        <v>12</v>
      </c>
      <c r="D489" t="s">
        <v>97</v>
      </c>
      <c r="E489" t="s">
        <v>14</v>
      </c>
      <c r="F489" t="s">
        <v>14</v>
      </c>
      <c r="G489">
        <v>7</v>
      </c>
      <c r="H489">
        <v>21</v>
      </c>
      <c r="I489">
        <v>0</v>
      </c>
      <c r="J489">
        <v>0</v>
      </c>
      <c r="K489">
        <v>7</v>
      </c>
      <c r="L489" s="5">
        <f t="shared" si="7"/>
        <v>35</v>
      </c>
      <c r="M489" t="s">
        <v>15</v>
      </c>
      <c r="N489" t="s">
        <v>16</v>
      </c>
    </row>
    <row r="490" spans="1:14" x14ac:dyDescent="0.25">
      <c r="A490" t="s">
        <v>98</v>
      </c>
      <c r="B490" t="s">
        <v>45</v>
      </c>
      <c r="C490" t="s">
        <v>12</v>
      </c>
      <c r="D490" t="s">
        <v>97</v>
      </c>
      <c r="E490" t="s">
        <v>24</v>
      </c>
      <c r="F490" t="s">
        <v>24</v>
      </c>
      <c r="G490">
        <v>17</v>
      </c>
      <c r="H490">
        <v>71</v>
      </c>
      <c r="I490">
        <v>2</v>
      </c>
      <c r="J490">
        <v>0</v>
      </c>
      <c r="K490">
        <v>4</v>
      </c>
      <c r="L490" s="5">
        <f t="shared" si="7"/>
        <v>94</v>
      </c>
      <c r="M490" t="s">
        <v>15</v>
      </c>
      <c r="N490" t="s">
        <v>16</v>
      </c>
    </row>
    <row r="491" spans="1:14" x14ac:dyDescent="0.25">
      <c r="A491" t="s">
        <v>98</v>
      </c>
      <c r="B491" t="s">
        <v>45</v>
      </c>
      <c r="C491" t="s">
        <v>12</v>
      </c>
      <c r="D491" t="s">
        <v>97</v>
      </c>
      <c r="E491" t="s">
        <v>24</v>
      </c>
      <c r="F491" t="s">
        <v>24</v>
      </c>
      <c r="G491">
        <v>1</v>
      </c>
      <c r="H491">
        <v>0</v>
      </c>
      <c r="I491">
        <v>0</v>
      </c>
      <c r="J491">
        <v>0</v>
      </c>
      <c r="K491">
        <v>0</v>
      </c>
      <c r="L491" s="5">
        <f t="shared" si="7"/>
        <v>1</v>
      </c>
      <c r="M491" t="s">
        <v>25</v>
      </c>
      <c r="N491" t="s">
        <v>16</v>
      </c>
    </row>
    <row r="492" spans="1:14" x14ac:dyDescent="0.25">
      <c r="A492" t="s">
        <v>98</v>
      </c>
      <c r="B492" t="s">
        <v>45</v>
      </c>
      <c r="C492" t="s">
        <v>12</v>
      </c>
      <c r="D492" t="s">
        <v>97</v>
      </c>
      <c r="E492" t="s">
        <v>24</v>
      </c>
      <c r="F492" t="s">
        <v>24</v>
      </c>
      <c r="G492">
        <v>9</v>
      </c>
      <c r="H492">
        <v>41</v>
      </c>
      <c r="I492">
        <v>0</v>
      </c>
      <c r="J492">
        <v>0</v>
      </c>
      <c r="K492">
        <v>12</v>
      </c>
      <c r="L492" s="5">
        <f t="shared" si="7"/>
        <v>62</v>
      </c>
      <c r="M492" t="s">
        <v>15</v>
      </c>
      <c r="N492" t="s">
        <v>16</v>
      </c>
    </row>
    <row r="493" spans="1:14" x14ac:dyDescent="0.25">
      <c r="A493" t="s">
        <v>98</v>
      </c>
      <c r="B493" t="s">
        <v>45</v>
      </c>
      <c r="C493" t="s">
        <v>12</v>
      </c>
      <c r="D493" t="s">
        <v>97</v>
      </c>
      <c r="E493" t="s">
        <v>24</v>
      </c>
      <c r="F493" t="s">
        <v>24</v>
      </c>
      <c r="G493">
        <v>8</v>
      </c>
      <c r="H493">
        <v>41</v>
      </c>
      <c r="I493">
        <v>0</v>
      </c>
      <c r="J493">
        <v>0</v>
      </c>
      <c r="K493">
        <v>11</v>
      </c>
      <c r="L493" s="5">
        <f t="shared" si="7"/>
        <v>60</v>
      </c>
      <c r="M493" t="s">
        <v>15</v>
      </c>
      <c r="N493" t="s">
        <v>16</v>
      </c>
    </row>
    <row r="494" spans="1:14" x14ac:dyDescent="0.25">
      <c r="A494" t="s">
        <v>98</v>
      </c>
      <c r="B494" t="s">
        <v>45</v>
      </c>
      <c r="C494" t="s">
        <v>12</v>
      </c>
      <c r="D494" t="s">
        <v>97</v>
      </c>
      <c r="E494" t="s">
        <v>24</v>
      </c>
      <c r="F494" t="s">
        <v>24</v>
      </c>
      <c r="G494">
        <v>8</v>
      </c>
      <c r="H494">
        <v>40</v>
      </c>
      <c r="I494">
        <v>0</v>
      </c>
      <c r="J494">
        <v>0</v>
      </c>
      <c r="K494">
        <v>11</v>
      </c>
      <c r="L494" s="5">
        <f t="shared" si="7"/>
        <v>59</v>
      </c>
      <c r="M494" t="s">
        <v>15</v>
      </c>
      <c r="N494" t="s">
        <v>16</v>
      </c>
    </row>
    <row r="495" spans="1:14" x14ac:dyDescent="0.25">
      <c r="A495" t="s">
        <v>98</v>
      </c>
      <c r="B495" t="s">
        <v>45</v>
      </c>
      <c r="C495" t="s">
        <v>12</v>
      </c>
      <c r="D495" t="s">
        <v>97</v>
      </c>
      <c r="E495" t="s">
        <v>24</v>
      </c>
      <c r="F495" t="s">
        <v>24</v>
      </c>
      <c r="G495">
        <v>8</v>
      </c>
      <c r="H495">
        <v>40</v>
      </c>
      <c r="I495">
        <v>0</v>
      </c>
      <c r="J495">
        <v>0</v>
      </c>
      <c r="K495">
        <v>11</v>
      </c>
      <c r="L495" s="5">
        <f t="shared" si="7"/>
        <v>59</v>
      </c>
      <c r="M495" t="s">
        <v>15</v>
      </c>
      <c r="N495" t="s">
        <v>16</v>
      </c>
    </row>
    <row r="496" spans="1:14" x14ac:dyDescent="0.25">
      <c r="A496" t="s">
        <v>98</v>
      </c>
      <c r="B496" t="s">
        <v>45</v>
      </c>
      <c r="C496" t="s">
        <v>12</v>
      </c>
      <c r="D496" t="s">
        <v>97</v>
      </c>
      <c r="E496" t="s">
        <v>24</v>
      </c>
      <c r="F496" t="s">
        <v>24</v>
      </c>
      <c r="G496">
        <v>8</v>
      </c>
      <c r="H496">
        <v>40</v>
      </c>
      <c r="I496">
        <v>0</v>
      </c>
      <c r="J496">
        <v>0</v>
      </c>
      <c r="K496">
        <v>11</v>
      </c>
      <c r="L496" s="5">
        <f t="shared" si="7"/>
        <v>59</v>
      </c>
      <c r="M496" t="s">
        <v>15</v>
      </c>
      <c r="N496" t="s">
        <v>16</v>
      </c>
    </row>
    <row r="497" spans="1:14" x14ac:dyDescent="0.25">
      <c r="A497" t="s">
        <v>98</v>
      </c>
      <c r="B497" t="s">
        <v>45</v>
      </c>
      <c r="C497" t="s">
        <v>12</v>
      </c>
      <c r="D497" t="s">
        <v>97</v>
      </c>
      <c r="E497" t="s">
        <v>24</v>
      </c>
      <c r="F497" t="s">
        <v>24</v>
      </c>
      <c r="G497">
        <v>8</v>
      </c>
      <c r="H497">
        <v>40</v>
      </c>
      <c r="I497">
        <v>0</v>
      </c>
      <c r="J497">
        <v>0</v>
      </c>
      <c r="K497">
        <v>11</v>
      </c>
      <c r="L497" s="5">
        <f t="shared" si="7"/>
        <v>59</v>
      </c>
      <c r="M497" t="s">
        <v>15</v>
      </c>
      <c r="N497" t="s">
        <v>16</v>
      </c>
    </row>
    <row r="498" spans="1:14" x14ac:dyDescent="0.25">
      <c r="A498" t="s">
        <v>98</v>
      </c>
      <c r="B498" t="s">
        <v>45</v>
      </c>
      <c r="C498" t="s">
        <v>12</v>
      </c>
      <c r="D498" t="s">
        <v>97</v>
      </c>
      <c r="E498" t="s">
        <v>24</v>
      </c>
      <c r="F498" t="s">
        <v>24</v>
      </c>
      <c r="G498">
        <v>7</v>
      </c>
      <c r="H498">
        <v>40</v>
      </c>
      <c r="I498">
        <v>0</v>
      </c>
      <c r="J498">
        <v>0</v>
      </c>
      <c r="K498">
        <v>11</v>
      </c>
      <c r="L498" s="5">
        <f t="shared" si="7"/>
        <v>58</v>
      </c>
      <c r="M498" t="s">
        <v>15</v>
      </c>
      <c r="N498" t="s">
        <v>16</v>
      </c>
    </row>
    <row r="499" spans="1:14" x14ac:dyDescent="0.25">
      <c r="A499" t="s">
        <v>98</v>
      </c>
      <c r="B499" t="s">
        <v>45</v>
      </c>
      <c r="C499" t="s">
        <v>12</v>
      </c>
      <c r="D499" t="s">
        <v>97</v>
      </c>
      <c r="E499" t="s">
        <v>24</v>
      </c>
      <c r="F499" t="s">
        <v>24</v>
      </c>
      <c r="G499">
        <v>6</v>
      </c>
      <c r="H499">
        <v>40</v>
      </c>
      <c r="I499">
        <v>0</v>
      </c>
      <c r="J499">
        <v>0</v>
      </c>
      <c r="K499">
        <v>11</v>
      </c>
      <c r="L499" s="5">
        <f t="shared" si="7"/>
        <v>57</v>
      </c>
      <c r="M499" t="s">
        <v>15</v>
      </c>
      <c r="N499" t="s">
        <v>16</v>
      </c>
    </row>
    <row r="500" spans="1:14" x14ac:dyDescent="0.25">
      <c r="A500" t="s">
        <v>98</v>
      </c>
      <c r="B500" t="s">
        <v>45</v>
      </c>
      <c r="C500" t="s">
        <v>12</v>
      </c>
      <c r="D500" t="s">
        <v>97</v>
      </c>
      <c r="E500" t="s">
        <v>20</v>
      </c>
      <c r="F500" t="s">
        <v>20</v>
      </c>
      <c r="G500">
        <v>21</v>
      </c>
      <c r="H500">
        <v>585</v>
      </c>
      <c r="I500">
        <v>0</v>
      </c>
      <c r="J500">
        <v>3</v>
      </c>
      <c r="K500">
        <v>79</v>
      </c>
      <c r="L500" s="5">
        <f t="shared" si="7"/>
        <v>688</v>
      </c>
      <c r="M500" t="s">
        <v>15</v>
      </c>
      <c r="N500" t="s">
        <v>16</v>
      </c>
    </row>
    <row r="501" spans="1:14" x14ac:dyDescent="0.25">
      <c r="A501" t="s">
        <v>98</v>
      </c>
      <c r="B501" t="s">
        <v>45</v>
      </c>
      <c r="C501" t="s">
        <v>12</v>
      </c>
      <c r="D501" t="s">
        <v>97</v>
      </c>
      <c r="E501" t="s">
        <v>19</v>
      </c>
      <c r="F501" t="s">
        <v>19</v>
      </c>
      <c r="G501">
        <v>29</v>
      </c>
      <c r="H501">
        <v>403</v>
      </c>
      <c r="I501">
        <v>0</v>
      </c>
      <c r="J501">
        <v>3</v>
      </c>
      <c r="K501">
        <v>12</v>
      </c>
      <c r="L501" s="5">
        <f t="shared" si="7"/>
        <v>447</v>
      </c>
      <c r="M501" t="s">
        <v>15</v>
      </c>
      <c r="N501" t="s">
        <v>16</v>
      </c>
    </row>
    <row r="502" spans="1:14" x14ac:dyDescent="0.25">
      <c r="A502" t="s">
        <v>98</v>
      </c>
      <c r="B502" t="s">
        <v>45</v>
      </c>
      <c r="C502" t="s">
        <v>12</v>
      </c>
      <c r="D502" t="s">
        <v>97</v>
      </c>
      <c r="E502" t="s">
        <v>19</v>
      </c>
      <c r="F502" t="s">
        <v>19</v>
      </c>
      <c r="G502">
        <v>3</v>
      </c>
      <c r="H502">
        <v>0</v>
      </c>
      <c r="I502">
        <v>0</v>
      </c>
      <c r="J502">
        <v>0</v>
      </c>
      <c r="K502">
        <v>0</v>
      </c>
      <c r="L502" s="5">
        <f t="shared" si="7"/>
        <v>3</v>
      </c>
      <c r="M502" t="s">
        <v>25</v>
      </c>
      <c r="N502" t="s">
        <v>16</v>
      </c>
    </row>
    <row r="503" spans="1:14" x14ac:dyDescent="0.25">
      <c r="A503" t="s">
        <v>98</v>
      </c>
      <c r="B503" t="s">
        <v>45</v>
      </c>
      <c r="C503" t="s">
        <v>12</v>
      </c>
      <c r="D503" t="s">
        <v>97</v>
      </c>
      <c r="E503" t="s">
        <v>17</v>
      </c>
      <c r="F503" t="s">
        <v>17</v>
      </c>
      <c r="G503">
        <v>14</v>
      </c>
      <c r="H503">
        <v>28</v>
      </c>
      <c r="I503">
        <v>0</v>
      </c>
      <c r="J503">
        <v>0</v>
      </c>
      <c r="K503">
        <v>5</v>
      </c>
      <c r="L503" s="5">
        <f t="shared" si="7"/>
        <v>47</v>
      </c>
      <c r="M503" t="s">
        <v>15</v>
      </c>
      <c r="N503" t="s">
        <v>16</v>
      </c>
    </row>
    <row r="504" spans="1:14" x14ac:dyDescent="0.25">
      <c r="A504" t="s">
        <v>98</v>
      </c>
      <c r="B504" t="s">
        <v>45</v>
      </c>
      <c r="C504" t="s">
        <v>12</v>
      </c>
      <c r="D504" t="s">
        <v>97</v>
      </c>
      <c r="E504" t="s">
        <v>17</v>
      </c>
      <c r="F504" t="s">
        <v>17</v>
      </c>
      <c r="G504">
        <v>0</v>
      </c>
      <c r="H504">
        <v>107</v>
      </c>
      <c r="I504">
        <v>0</v>
      </c>
      <c r="J504">
        <v>0</v>
      </c>
      <c r="K504">
        <v>10</v>
      </c>
      <c r="L504" s="5">
        <f t="shared" si="7"/>
        <v>117</v>
      </c>
      <c r="M504" t="s">
        <v>25</v>
      </c>
      <c r="N504" t="s">
        <v>16</v>
      </c>
    </row>
    <row r="505" spans="1:14" x14ac:dyDescent="0.25">
      <c r="A505" t="s">
        <v>98</v>
      </c>
      <c r="B505" t="s">
        <v>45</v>
      </c>
      <c r="C505" t="s">
        <v>12</v>
      </c>
      <c r="D505" t="s">
        <v>97</v>
      </c>
      <c r="E505" t="s">
        <v>17</v>
      </c>
      <c r="F505" t="s">
        <v>17</v>
      </c>
      <c r="G505">
        <v>15</v>
      </c>
      <c r="H505">
        <v>133</v>
      </c>
      <c r="I505">
        <v>3</v>
      </c>
      <c r="J505">
        <v>0</v>
      </c>
      <c r="K505">
        <v>10</v>
      </c>
      <c r="L505" s="5">
        <f t="shared" si="7"/>
        <v>161</v>
      </c>
      <c r="M505" t="s">
        <v>15</v>
      </c>
      <c r="N505" t="s">
        <v>16</v>
      </c>
    </row>
    <row r="506" spans="1:14" x14ac:dyDescent="0.25">
      <c r="A506" t="s">
        <v>98</v>
      </c>
      <c r="B506" t="s">
        <v>45</v>
      </c>
      <c r="C506" t="s">
        <v>12</v>
      </c>
      <c r="D506" t="s">
        <v>97</v>
      </c>
      <c r="E506" t="s">
        <v>17</v>
      </c>
      <c r="F506" t="s">
        <v>17</v>
      </c>
      <c r="G506">
        <v>21</v>
      </c>
      <c r="H506">
        <v>57</v>
      </c>
      <c r="I506">
        <v>7</v>
      </c>
      <c r="J506">
        <v>0</v>
      </c>
      <c r="K506">
        <v>32</v>
      </c>
      <c r="L506" s="5">
        <f t="shared" si="7"/>
        <v>117</v>
      </c>
      <c r="M506" t="s">
        <v>25</v>
      </c>
      <c r="N506" t="s">
        <v>16</v>
      </c>
    </row>
    <row r="507" spans="1:14" x14ac:dyDescent="0.25">
      <c r="A507" t="s">
        <v>98</v>
      </c>
      <c r="B507" t="s">
        <v>45</v>
      </c>
      <c r="C507" t="s">
        <v>12</v>
      </c>
      <c r="D507" t="s">
        <v>97</v>
      </c>
      <c r="E507" t="s">
        <v>17</v>
      </c>
      <c r="F507" t="s">
        <v>17</v>
      </c>
      <c r="G507">
        <v>2</v>
      </c>
      <c r="H507">
        <v>28</v>
      </c>
      <c r="I507">
        <v>0</v>
      </c>
      <c r="J507">
        <v>1</v>
      </c>
      <c r="K507">
        <v>5</v>
      </c>
      <c r="L507" s="5">
        <f t="shared" si="7"/>
        <v>36</v>
      </c>
      <c r="M507" t="s">
        <v>15</v>
      </c>
      <c r="N507" t="s">
        <v>16</v>
      </c>
    </row>
    <row r="508" spans="1:14" x14ac:dyDescent="0.25">
      <c r="A508" t="s">
        <v>98</v>
      </c>
      <c r="B508" t="s">
        <v>45</v>
      </c>
      <c r="C508" t="s">
        <v>12</v>
      </c>
      <c r="D508" t="s">
        <v>97</v>
      </c>
      <c r="E508" t="s">
        <v>17</v>
      </c>
      <c r="F508" t="s">
        <v>17</v>
      </c>
      <c r="G508">
        <v>7</v>
      </c>
      <c r="H508">
        <v>0</v>
      </c>
      <c r="I508">
        <v>0</v>
      </c>
      <c r="J508">
        <v>0</v>
      </c>
      <c r="K508">
        <v>1</v>
      </c>
      <c r="L508" s="5">
        <f t="shared" si="7"/>
        <v>8</v>
      </c>
      <c r="M508" t="s">
        <v>25</v>
      </c>
      <c r="N508" t="s">
        <v>16</v>
      </c>
    </row>
    <row r="509" spans="1:14" x14ac:dyDescent="0.25">
      <c r="A509" t="s">
        <v>98</v>
      </c>
      <c r="B509" t="s">
        <v>45</v>
      </c>
      <c r="C509" t="s">
        <v>12</v>
      </c>
      <c r="D509" t="s">
        <v>97</v>
      </c>
      <c r="E509" t="s">
        <v>24</v>
      </c>
      <c r="F509" t="s">
        <v>24</v>
      </c>
      <c r="G509">
        <v>10</v>
      </c>
      <c r="H509">
        <v>31</v>
      </c>
      <c r="I509">
        <v>0</v>
      </c>
      <c r="J509">
        <v>0</v>
      </c>
      <c r="K509">
        <v>5</v>
      </c>
      <c r="L509" s="5">
        <f t="shared" si="7"/>
        <v>46</v>
      </c>
      <c r="M509" t="s">
        <v>15</v>
      </c>
      <c r="N509" t="s">
        <v>16</v>
      </c>
    </row>
    <row r="510" spans="1:14" x14ac:dyDescent="0.25">
      <c r="A510" t="s">
        <v>98</v>
      </c>
      <c r="B510" t="s">
        <v>45</v>
      </c>
      <c r="C510" t="s">
        <v>12</v>
      </c>
      <c r="D510" t="s">
        <v>97</v>
      </c>
      <c r="E510" t="s">
        <v>24</v>
      </c>
      <c r="F510" t="s">
        <v>24</v>
      </c>
      <c r="G510">
        <v>1</v>
      </c>
      <c r="H510">
        <v>2</v>
      </c>
      <c r="I510">
        <v>0</v>
      </c>
      <c r="J510">
        <v>0</v>
      </c>
      <c r="K510">
        <v>0</v>
      </c>
      <c r="L510" s="5">
        <f t="shared" si="7"/>
        <v>3</v>
      </c>
      <c r="M510" t="s">
        <v>25</v>
      </c>
      <c r="N510" t="s">
        <v>16</v>
      </c>
    </row>
    <row r="511" spans="1:14" x14ac:dyDescent="0.25">
      <c r="A511" t="s">
        <v>98</v>
      </c>
      <c r="B511" t="s">
        <v>45</v>
      </c>
      <c r="C511" t="s">
        <v>12</v>
      </c>
      <c r="D511" t="s">
        <v>97</v>
      </c>
      <c r="E511" t="s">
        <v>24</v>
      </c>
      <c r="F511" t="s">
        <v>24</v>
      </c>
      <c r="G511">
        <v>20</v>
      </c>
      <c r="H511">
        <v>101</v>
      </c>
      <c r="I511">
        <v>0</v>
      </c>
      <c r="J511">
        <v>0</v>
      </c>
      <c r="K511">
        <v>33</v>
      </c>
      <c r="L511" s="5">
        <f t="shared" si="7"/>
        <v>154</v>
      </c>
      <c r="M511" t="s">
        <v>15</v>
      </c>
      <c r="N511" t="s">
        <v>16</v>
      </c>
    </row>
    <row r="512" spans="1:14" x14ac:dyDescent="0.25">
      <c r="A512" t="s">
        <v>98</v>
      </c>
      <c r="B512" t="s">
        <v>45</v>
      </c>
      <c r="C512" t="s">
        <v>12</v>
      </c>
      <c r="D512" t="s">
        <v>97</v>
      </c>
      <c r="E512" t="s">
        <v>60</v>
      </c>
      <c r="F512" t="s">
        <v>60</v>
      </c>
      <c r="G512">
        <v>10</v>
      </c>
      <c r="H512">
        <v>8</v>
      </c>
      <c r="I512">
        <v>0</v>
      </c>
      <c r="J512">
        <v>0</v>
      </c>
      <c r="K512">
        <v>18</v>
      </c>
      <c r="L512" s="5">
        <f t="shared" si="7"/>
        <v>36</v>
      </c>
      <c r="M512" t="s">
        <v>25</v>
      </c>
      <c r="N512" t="s">
        <v>16</v>
      </c>
    </row>
    <row r="513" spans="1:14" x14ac:dyDescent="0.25">
      <c r="A513" t="s">
        <v>99</v>
      </c>
      <c r="B513" t="s">
        <v>45</v>
      </c>
      <c r="C513" t="s">
        <v>12</v>
      </c>
      <c r="D513" t="s">
        <v>97</v>
      </c>
      <c r="E513" t="s">
        <v>14</v>
      </c>
      <c r="F513" t="s">
        <v>14</v>
      </c>
      <c r="G513">
        <v>21</v>
      </c>
      <c r="H513">
        <v>112</v>
      </c>
      <c r="I513">
        <v>0</v>
      </c>
      <c r="J513">
        <v>2</v>
      </c>
      <c r="K513">
        <v>17</v>
      </c>
      <c r="L513" s="5">
        <f t="shared" si="7"/>
        <v>152</v>
      </c>
      <c r="M513" t="s">
        <v>15</v>
      </c>
      <c r="N513" t="s">
        <v>16</v>
      </c>
    </row>
    <row r="514" spans="1:14" x14ac:dyDescent="0.25">
      <c r="A514" t="s">
        <v>99</v>
      </c>
      <c r="B514" t="s">
        <v>45</v>
      </c>
      <c r="C514" t="s">
        <v>12</v>
      </c>
      <c r="D514" t="s">
        <v>97</v>
      </c>
      <c r="E514" t="s">
        <v>27</v>
      </c>
      <c r="F514" t="s">
        <v>28</v>
      </c>
      <c r="G514">
        <v>5</v>
      </c>
      <c r="H514">
        <v>26</v>
      </c>
      <c r="I514">
        <v>0</v>
      </c>
      <c r="J514">
        <v>0</v>
      </c>
      <c r="K514">
        <v>15</v>
      </c>
      <c r="L514" s="5">
        <f t="shared" si="7"/>
        <v>46</v>
      </c>
      <c r="M514" t="s">
        <v>25</v>
      </c>
      <c r="N514" t="s">
        <v>16</v>
      </c>
    </row>
    <row r="515" spans="1:14" x14ac:dyDescent="0.25">
      <c r="A515" t="s">
        <v>99</v>
      </c>
      <c r="B515" t="s">
        <v>45</v>
      </c>
      <c r="C515" t="s">
        <v>12</v>
      </c>
      <c r="D515" t="s">
        <v>97</v>
      </c>
      <c r="E515" t="s">
        <v>27</v>
      </c>
      <c r="F515" t="s">
        <v>28</v>
      </c>
      <c r="G515">
        <v>4</v>
      </c>
      <c r="H515">
        <v>26</v>
      </c>
      <c r="I515">
        <v>0</v>
      </c>
      <c r="J515">
        <v>0</v>
      </c>
      <c r="K515">
        <v>13</v>
      </c>
      <c r="L515" s="5">
        <f t="shared" si="7"/>
        <v>43</v>
      </c>
      <c r="M515" t="s">
        <v>25</v>
      </c>
      <c r="N515" t="s">
        <v>16</v>
      </c>
    </row>
    <row r="516" spans="1:14" x14ac:dyDescent="0.25">
      <c r="A516" t="s">
        <v>99</v>
      </c>
      <c r="B516" t="s">
        <v>45</v>
      </c>
      <c r="C516" t="s">
        <v>12</v>
      </c>
      <c r="D516" t="s">
        <v>97</v>
      </c>
      <c r="E516" t="s">
        <v>27</v>
      </c>
      <c r="F516" t="s">
        <v>28</v>
      </c>
      <c r="G516">
        <v>3</v>
      </c>
      <c r="H516">
        <v>22</v>
      </c>
      <c r="I516">
        <v>0</v>
      </c>
      <c r="J516">
        <v>0</v>
      </c>
      <c r="K516">
        <v>13</v>
      </c>
      <c r="L516" s="5">
        <f t="shared" ref="L516:L579" si="8">SUM(G516:K516)</f>
        <v>38</v>
      </c>
      <c r="M516" t="s">
        <v>25</v>
      </c>
      <c r="N516" t="s">
        <v>16</v>
      </c>
    </row>
    <row r="517" spans="1:14" x14ac:dyDescent="0.25">
      <c r="A517" t="s">
        <v>99</v>
      </c>
      <c r="B517" t="s">
        <v>45</v>
      </c>
      <c r="C517" t="s">
        <v>12</v>
      </c>
      <c r="D517" t="s">
        <v>97</v>
      </c>
      <c r="E517" t="s">
        <v>24</v>
      </c>
      <c r="F517" t="s">
        <v>24</v>
      </c>
      <c r="G517">
        <v>22</v>
      </c>
      <c r="H517">
        <v>57</v>
      </c>
      <c r="I517">
        <v>0</v>
      </c>
      <c r="J517">
        <v>1</v>
      </c>
      <c r="K517">
        <v>11</v>
      </c>
      <c r="L517" s="5">
        <f t="shared" si="8"/>
        <v>91</v>
      </c>
      <c r="M517" t="s">
        <v>15</v>
      </c>
      <c r="N517" t="s">
        <v>16</v>
      </c>
    </row>
    <row r="518" spans="1:14" x14ac:dyDescent="0.25">
      <c r="A518" t="s">
        <v>99</v>
      </c>
      <c r="B518" t="s">
        <v>45</v>
      </c>
      <c r="C518" t="s">
        <v>12</v>
      </c>
      <c r="D518" t="s">
        <v>97</v>
      </c>
      <c r="E518" t="s">
        <v>24</v>
      </c>
      <c r="F518" t="s">
        <v>24</v>
      </c>
      <c r="G518">
        <v>1</v>
      </c>
      <c r="H518">
        <v>2</v>
      </c>
      <c r="I518">
        <v>0</v>
      </c>
      <c r="J518">
        <v>0</v>
      </c>
      <c r="K518">
        <v>0</v>
      </c>
      <c r="L518" s="5">
        <f t="shared" si="8"/>
        <v>3</v>
      </c>
      <c r="M518" t="s">
        <v>25</v>
      </c>
      <c r="N518" t="s">
        <v>16</v>
      </c>
    </row>
    <row r="519" spans="1:14" x14ac:dyDescent="0.25">
      <c r="A519" t="s">
        <v>99</v>
      </c>
      <c r="B519" t="s">
        <v>45</v>
      </c>
      <c r="C519" t="s">
        <v>12</v>
      </c>
      <c r="D519" t="s">
        <v>97</v>
      </c>
      <c r="E519" t="s">
        <v>24</v>
      </c>
      <c r="F519" t="s">
        <v>24</v>
      </c>
      <c r="G519">
        <v>21</v>
      </c>
      <c r="H519">
        <v>56</v>
      </c>
      <c r="I519">
        <v>0</v>
      </c>
      <c r="J519">
        <v>1</v>
      </c>
      <c r="K519">
        <v>11</v>
      </c>
      <c r="L519" s="5">
        <f t="shared" si="8"/>
        <v>89</v>
      </c>
      <c r="M519" t="s">
        <v>15</v>
      </c>
      <c r="N519" t="s">
        <v>16</v>
      </c>
    </row>
    <row r="520" spans="1:14" x14ac:dyDescent="0.25">
      <c r="A520" t="s">
        <v>99</v>
      </c>
      <c r="B520" t="s">
        <v>45</v>
      </c>
      <c r="C520" t="s">
        <v>12</v>
      </c>
      <c r="D520" t="s">
        <v>97</v>
      </c>
      <c r="E520" t="s">
        <v>24</v>
      </c>
      <c r="F520" t="s">
        <v>24</v>
      </c>
      <c r="G520">
        <v>0</v>
      </c>
      <c r="H520">
        <v>2</v>
      </c>
      <c r="I520">
        <v>0</v>
      </c>
      <c r="J520">
        <v>0</v>
      </c>
      <c r="K520">
        <v>0</v>
      </c>
      <c r="L520" s="5">
        <f t="shared" si="8"/>
        <v>2</v>
      </c>
      <c r="M520" t="s">
        <v>25</v>
      </c>
      <c r="N520" t="s">
        <v>16</v>
      </c>
    </row>
    <row r="521" spans="1:14" x14ac:dyDescent="0.25">
      <c r="A521" t="s">
        <v>99</v>
      </c>
      <c r="B521" t="s">
        <v>45</v>
      </c>
      <c r="C521" t="s">
        <v>12</v>
      </c>
      <c r="D521" t="s">
        <v>97</v>
      </c>
      <c r="E521" t="s">
        <v>20</v>
      </c>
      <c r="F521" t="s">
        <v>20</v>
      </c>
      <c r="G521">
        <v>23</v>
      </c>
      <c r="H521">
        <v>289</v>
      </c>
      <c r="I521">
        <v>0</v>
      </c>
      <c r="J521">
        <v>5</v>
      </c>
      <c r="K521">
        <v>50</v>
      </c>
      <c r="L521" s="5">
        <f t="shared" si="8"/>
        <v>367</v>
      </c>
      <c r="M521" t="s">
        <v>15</v>
      </c>
      <c r="N521" t="s">
        <v>16</v>
      </c>
    </row>
    <row r="522" spans="1:14" x14ac:dyDescent="0.25">
      <c r="A522" t="s">
        <v>99</v>
      </c>
      <c r="B522" t="s">
        <v>45</v>
      </c>
      <c r="C522" t="s">
        <v>12</v>
      </c>
      <c r="D522" t="s">
        <v>97</v>
      </c>
      <c r="E522" t="s">
        <v>17</v>
      </c>
      <c r="F522" t="s">
        <v>17</v>
      </c>
      <c r="G522">
        <v>14</v>
      </c>
      <c r="H522">
        <v>131</v>
      </c>
      <c r="I522">
        <v>1</v>
      </c>
      <c r="J522">
        <v>1</v>
      </c>
      <c r="K522">
        <v>6</v>
      </c>
      <c r="L522" s="5">
        <f t="shared" si="8"/>
        <v>153</v>
      </c>
      <c r="M522" t="s">
        <v>15</v>
      </c>
      <c r="N522" t="s">
        <v>16</v>
      </c>
    </row>
    <row r="523" spans="1:14" x14ac:dyDescent="0.25">
      <c r="A523" t="s">
        <v>99</v>
      </c>
      <c r="B523" t="s">
        <v>45</v>
      </c>
      <c r="C523" t="s">
        <v>12</v>
      </c>
      <c r="D523" t="s">
        <v>97</v>
      </c>
      <c r="E523" t="s">
        <v>17</v>
      </c>
      <c r="F523" t="s">
        <v>17</v>
      </c>
      <c r="G523">
        <v>17</v>
      </c>
      <c r="H523">
        <v>188</v>
      </c>
      <c r="I523">
        <v>0</v>
      </c>
      <c r="J523">
        <v>0</v>
      </c>
      <c r="K523">
        <v>0</v>
      </c>
      <c r="L523" s="5">
        <f t="shared" si="8"/>
        <v>205</v>
      </c>
      <c r="M523" t="s">
        <v>25</v>
      </c>
      <c r="N523" t="s">
        <v>16</v>
      </c>
    </row>
    <row r="524" spans="1:14" x14ac:dyDescent="0.25">
      <c r="A524" t="s">
        <v>99</v>
      </c>
      <c r="B524" t="s">
        <v>45</v>
      </c>
      <c r="C524" t="s">
        <v>12</v>
      </c>
      <c r="D524" t="s">
        <v>97</v>
      </c>
      <c r="E524" t="s">
        <v>17</v>
      </c>
      <c r="F524" t="s">
        <v>17</v>
      </c>
      <c r="G524">
        <v>29</v>
      </c>
      <c r="H524">
        <v>100</v>
      </c>
      <c r="I524">
        <v>0</v>
      </c>
      <c r="J524">
        <v>0</v>
      </c>
      <c r="K524">
        <v>30</v>
      </c>
      <c r="L524" s="5">
        <f t="shared" si="8"/>
        <v>159</v>
      </c>
      <c r="M524" t="s">
        <v>15</v>
      </c>
      <c r="N524" t="s">
        <v>16</v>
      </c>
    </row>
    <row r="525" spans="1:14" x14ac:dyDescent="0.25">
      <c r="A525" t="s">
        <v>99</v>
      </c>
      <c r="B525" t="s">
        <v>45</v>
      </c>
      <c r="C525" t="s">
        <v>12</v>
      </c>
      <c r="D525" t="s">
        <v>97</v>
      </c>
      <c r="E525" t="s">
        <v>17</v>
      </c>
      <c r="F525" t="s">
        <v>17</v>
      </c>
      <c r="G525">
        <v>10</v>
      </c>
      <c r="H525">
        <v>136</v>
      </c>
      <c r="I525">
        <v>0</v>
      </c>
      <c r="J525">
        <v>0</v>
      </c>
      <c r="K525">
        <v>0</v>
      </c>
      <c r="L525" s="5">
        <f t="shared" si="8"/>
        <v>146</v>
      </c>
      <c r="M525" t="s">
        <v>25</v>
      </c>
      <c r="N525" t="s">
        <v>16</v>
      </c>
    </row>
    <row r="526" spans="1:14" x14ac:dyDescent="0.25">
      <c r="A526" t="s">
        <v>99</v>
      </c>
      <c r="B526" t="s">
        <v>45</v>
      </c>
      <c r="C526" t="s">
        <v>12</v>
      </c>
      <c r="D526" t="s">
        <v>97</v>
      </c>
      <c r="E526" t="s">
        <v>17</v>
      </c>
      <c r="F526" t="s">
        <v>17</v>
      </c>
      <c r="G526">
        <v>5</v>
      </c>
      <c r="H526">
        <v>5</v>
      </c>
      <c r="I526">
        <v>0</v>
      </c>
      <c r="J526">
        <v>0</v>
      </c>
      <c r="K526">
        <v>5</v>
      </c>
      <c r="L526" s="5">
        <f t="shared" si="8"/>
        <v>15</v>
      </c>
      <c r="M526" t="s">
        <v>15</v>
      </c>
      <c r="N526" t="s">
        <v>16</v>
      </c>
    </row>
    <row r="527" spans="1:14" x14ac:dyDescent="0.25">
      <c r="A527" t="s">
        <v>99</v>
      </c>
      <c r="B527" t="s">
        <v>45</v>
      </c>
      <c r="C527" t="s">
        <v>12</v>
      </c>
      <c r="D527" t="s">
        <v>97</v>
      </c>
      <c r="E527" t="s">
        <v>17</v>
      </c>
      <c r="F527" t="s">
        <v>17</v>
      </c>
      <c r="G527">
        <v>6</v>
      </c>
      <c r="H527">
        <v>50</v>
      </c>
      <c r="I527">
        <v>0</v>
      </c>
      <c r="J527">
        <v>0</v>
      </c>
      <c r="K527">
        <v>0</v>
      </c>
      <c r="L527" s="5">
        <f t="shared" si="8"/>
        <v>56</v>
      </c>
      <c r="M527" t="s">
        <v>25</v>
      </c>
      <c r="N527" t="s">
        <v>16</v>
      </c>
    </row>
    <row r="528" spans="1:14" x14ac:dyDescent="0.25">
      <c r="A528" t="s">
        <v>99</v>
      </c>
      <c r="B528" t="s">
        <v>45</v>
      </c>
      <c r="C528" t="s">
        <v>12</v>
      </c>
      <c r="D528" t="s">
        <v>97</v>
      </c>
      <c r="E528" t="s">
        <v>60</v>
      </c>
      <c r="F528" t="s">
        <v>60</v>
      </c>
      <c r="G528">
        <v>20</v>
      </c>
      <c r="H528">
        <v>99</v>
      </c>
      <c r="I528">
        <v>0</v>
      </c>
      <c r="J528">
        <v>0</v>
      </c>
      <c r="K528">
        <v>87</v>
      </c>
      <c r="L528" s="5">
        <f t="shared" si="8"/>
        <v>206</v>
      </c>
      <c r="M528" t="s">
        <v>15</v>
      </c>
      <c r="N528" t="s">
        <v>16</v>
      </c>
    </row>
    <row r="529" spans="1:14" x14ac:dyDescent="0.25">
      <c r="A529" t="s">
        <v>99</v>
      </c>
      <c r="B529" t="s">
        <v>45</v>
      </c>
      <c r="C529" t="s">
        <v>12</v>
      </c>
      <c r="D529" t="s">
        <v>97</v>
      </c>
      <c r="E529" t="s">
        <v>19</v>
      </c>
      <c r="F529" t="s">
        <v>19</v>
      </c>
      <c r="G529">
        <v>5</v>
      </c>
      <c r="H529">
        <v>37</v>
      </c>
      <c r="I529">
        <v>0</v>
      </c>
      <c r="J529">
        <v>1</v>
      </c>
      <c r="K529">
        <v>3</v>
      </c>
      <c r="L529" s="5">
        <f t="shared" si="8"/>
        <v>46</v>
      </c>
      <c r="M529" t="s">
        <v>15</v>
      </c>
      <c r="N529" t="s">
        <v>16</v>
      </c>
    </row>
    <row r="530" spans="1:14" x14ac:dyDescent="0.25">
      <c r="A530" t="s">
        <v>99</v>
      </c>
      <c r="B530" t="s">
        <v>45</v>
      </c>
      <c r="C530" t="s">
        <v>12</v>
      </c>
      <c r="D530" t="s">
        <v>97</v>
      </c>
      <c r="E530" t="s">
        <v>19</v>
      </c>
      <c r="F530" t="s">
        <v>19</v>
      </c>
      <c r="G530">
        <v>4</v>
      </c>
      <c r="H530">
        <v>24</v>
      </c>
      <c r="I530">
        <v>0</v>
      </c>
      <c r="J530">
        <v>0</v>
      </c>
      <c r="K530">
        <v>0</v>
      </c>
      <c r="L530" s="5">
        <f t="shared" si="8"/>
        <v>28</v>
      </c>
      <c r="M530" t="s">
        <v>25</v>
      </c>
      <c r="N530" t="s">
        <v>16</v>
      </c>
    </row>
    <row r="531" spans="1:14" x14ac:dyDescent="0.25">
      <c r="A531" t="s">
        <v>99</v>
      </c>
      <c r="B531" t="s">
        <v>45</v>
      </c>
      <c r="C531" t="s">
        <v>12</v>
      </c>
      <c r="D531" t="s">
        <v>97</v>
      </c>
      <c r="E531" t="s">
        <v>27</v>
      </c>
      <c r="F531" t="s">
        <v>28</v>
      </c>
      <c r="G531">
        <v>5</v>
      </c>
      <c r="H531">
        <v>5</v>
      </c>
      <c r="I531">
        <v>0</v>
      </c>
      <c r="J531">
        <v>0</v>
      </c>
      <c r="K531">
        <v>8</v>
      </c>
      <c r="L531" s="5">
        <f t="shared" si="8"/>
        <v>18</v>
      </c>
      <c r="M531" t="s">
        <v>25</v>
      </c>
      <c r="N531" t="s">
        <v>16</v>
      </c>
    </row>
    <row r="532" spans="1:14" x14ac:dyDescent="0.25">
      <c r="A532" t="s">
        <v>99</v>
      </c>
      <c r="B532" t="s">
        <v>45</v>
      </c>
      <c r="C532" t="s">
        <v>12</v>
      </c>
      <c r="D532" t="s">
        <v>97</v>
      </c>
      <c r="E532" t="s">
        <v>24</v>
      </c>
      <c r="F532" t="s">
        <v>24</v>
      </c>
      <c r="G532">
        <v>12</v>
      </c>
      <c r="H532">
        <v>43</v>
      </c>
      <c r="I532">
        <v>0</v>
      </c>
      <c r="J532">
        <v>0</v>
      </c>
      <c r="K532">
        <v>14</v>
      </c>
      <c r="L532" s="5">
        <f t="shared" si="8"/>
        <v>69</v>
      </c>
      <c r="M532" t="s">
        <v>15</v>
      </c>
      <c r="N532" t="s">
        <v>16</v>
      </c>
    </row>
    <row r="533" spans="1:14" x14ac:dyDescent="0.25">
      <c r="A533" t="s">
        <v>100</v>
      </c>
      <c r="B533" t="s">
        <v>45</v>
      </c>
      <c r="C533" t="s">
        <v>32</v>
      </c>
      <c r="D533" t="s">
        <v>97</v>
      </c>
      <c r="E533" t="s">
        <v>14</v>
      </c>
      <c r="F533" t="s">
        <v>14</v>
      </c>
      <c r="G533">
        <v>16</v>
      </c>
      <c r="H533">
        <v>26</v>
      </c>
      <c r="I533">
        <v>1</v>
      </c>
      <c r="J533">
        <v>0</v>
      </c>
      <c r="K533">
        <v>17</v>
      </c>
      <c r="L533" s="5">
        <f t="shared" si="8"/>
        <v>60</v>
      </c>
      <c r="M533" t="s">
        <v>15</v>
      </c>
      <c r="N533" t="s">
        <v>16</v>
      </c>
    </row>
    <row r="534" spans="1:14" x14ac:dyDescent="0.25">
      <c r="A534" t="s">
        <v>100</v>
      </c>
      <c r="B534" t="s">
        <v>45</v>
      </c>
      <c r="C534" t="s">
        <v>32</v>
      </c>
      <c r="D534" t="s">
        <v>97</v>
      </c>
      <c r="E534" t="s">
        <v>17</v>
      </c>
      <c r="F534" t="s">
        <v>17</v>
      </c>
      <c r="G534">
        <v>8</v>
      </c>
      <c r="H534">
        <v>64</v>
      </c>
      <c r="I534">
        <v>0</v>
      </c>
      <c r="J534">
        <v>0</v>
      </c>
      <c r="K534">
        <v>6</v>
      </c>
      <c r="L534" s="5">
        <f t="shared" si="8"/>
        <v>78</v>
      </c>
      <c r="M534" t="s">
        <v>15</v>
      </c>
      <c r="N534" t="s">
        <v>16</v>
      </c>
    </row>
    <row r="535" spans="1:14" x14ac:dyDescent="0.25">
      <c r="A535" t="s">
        <v>100</v>
      </c>
      <c r="B535" t="s">
        <v>45</v>
      </c>
      <c r="C535" t="s">
        <v>32</v>
      </c>
      <c r="D535" t="s">
        <v>97</v>
      </c>
      <c r="E535" t="s">
        <v>17</v>
      </c>
      <c r="F535" t="s">
        <v>17</v>
      </c>
      <c r="G535">
        <v>10</v>
      </c>
      <c r="H535">
        <v>44</v>
      </c>
      <c r="I535">
        <v>0</v>
      </c>
      <c r="J535">
        <v>0</v>
      </c>
      <c r="K535">
        <v>0</v>
      </c>
      <c r="L535" s="5">
        <f t="shared" si="8"/>
        <v>54</v>
      </c>
      <c r="M535" t="s">
        <v>25</v>
      </c>
      <c r="N535" t="s">
        <v>16</v>
      </c>
    </row>
    <row r="536" spans="1:14" x14ac:dyDescent="0.25">
      <c r="A536" t="s">
        <v>100</v>
      </c>
      <c r="B536" t="s">
        <v>45</v>
      </c>
      <c r="C536" t="s">
        <v>32</v>
      </c>
      <c r="D536" t="s">
        <v>97</v>
      </c>
      <c r="E536" t="s">
        <v>24</v>
      </c>
      <c r="F536" t="s">
        <v>24</v>
      </c>
      <c r="G536">
        <v>11</v>
      </c>
      <c r="H536">
        <v>51</v>
      </c>
      <c r="I536">
        <v>0</v>
      </c>
      <c r="J536">
        <v>0</v>
      </c>
      <c r="K536">
        <v>8</v>
      </c>
      <c r="L536" s="5">
        <f t="shared" si="8"/>
        <v>70</v>
      </c>
      <c r="M536" t="s">
        <v>15</v>
      </c>
      <c r="N536" t="s">
        <v>16</v>
      </c>
    </row>
    <row r="537" spans="1:14" x14ac:dyDescent="0.25">
      <c r="A537" t="s">
        <v>100</v>
      </c>
      <c r="B537" t="s">
        <v>45</v>
      </c>
      <c r="C537" t="s">
        <v>32</v>
      </c>
      <c r="D537" t="s">
        <v>97</v>
      </c>
      <c r="E537" t="s">
        <v>27</v>
      </c>
      <c r="F537" t="s">
        <v>28</v>
      </c>
      <c r="G537">
        <v>4</v>
      </c>
      <c r="H537">
        <v>56</v>
      </c>
      <c r="I537">
        <v>0</v>
      </c>
      <c r="J537">
        <v>0</v>
      </c>
      <c r="K537">
        <v>0</v>
      </c>
      <c r="L537" s="5">
        <f t="shared" si="8"/>
        <v>60</v>
      </c>
      <c r="M537" t="s">
        <v>25</v>
      </c>
      <c r="N537" t="s">
        <v>16</v>
      </c>
    </row>
    <row r="538" spans="1:14" x14ac:dyDescent="0.25">
      <c r="A538" t="s">
        <v>100</v>
      </c>
      <c r="B538" t="s">
        <v>45</v>
      </c>
      <c r="C538" t="s">
        <v>32</v>
      </c>
      <c r="D538" t="s">
        <v>97</v>
      </c>
      <c r="E538" t="s">
        <v>27</v>
      </c>
      <c r="F538" t="s">
        <v>28</v>
      </c>
      <c r="G538">
        <v>3</v>
      </c>
      <c r="H538">
        <v>56</v>
      </c>
      <c r="I538">
        <v>0</v>
      </c>
      <c r="J538">
        <v>0</v>
      </c>
      <c r="K538">
        <v>0</v>
      </c>
      <c r="L538" s="5">
        <f t="shared" si="8"/>
        <v>59</v>
      </c>
      <c r="M538" t="s">
        <v>25</v>
      </c>
      <c r="N538" t="s">
        <v>16</v>
      </c>
    </row>
    <row r="539" spans="1:14" x14ac:dyDescent="0.25">
      <c r="A539" t="s">
        <v>101</v>
      </c>
      <c r="B539" t="s">
        <v>45</v>
      </c>
      <c r="C539" t="s">
        <v>22</v>
      </c>
      <c r="D539" t="s">
        <v>97</v>
      </c>
      <c r="E539" t="s">
        <v>24</v>
      </c>
      <c r="F539" t="s">
        <v>24</v>
      </c>
      <c r="G539">
        <v>5</v>
      </c>
      <c r="H539">
        <v>25</v>
      </c>
      <c r="I539">
        <v>0</v>
      </c>
      <c r="J539">
        <v>0</v>
      </c>
      <c r="K539">
        <v>0</v>
      </c>
      <c r="L539" s="5">
        <f t="shared" si="8"/>
        <v>30</v>
      </c>
      <c r="M539" t="s">
        <v>15</v>
      </c>
      <c r="N539" t="s">
        <v>16</v>
      </c>
    </row>
    <row r="540" spans="1:14" x14ac:dyDescent="0.25">
      <c r="A540" t="s">
        <v>101</v>
      </c>
      <c r="B540" t="s">
        <v>45</v>
      </c>
      <c r="C540" t="s">
        <v>22</v>
      </c>
      <c r="D540" t="s">
        <v>97</v>
      </c>
      <c r="E540" t="s">
        <v>17</v>
      </c>
      <c r="F540" t="s">
        <v>17</v>
      </c>
      <c r="G540">
        <v>11</v>
      </c>
      <c r="H540">
        <v>114</v>
      </c>
      <c r="I540">
        <v>1</v>
      </c>
      <c r="J540">
        <v>2</v>
      </c>
      <c r="K540">
        <v>0</v>
      </c>
      <c r="L540" s="5">
        <f t="shared" si="8"/>
        <v>128</v>
      </c>
      <c r="M540" t="s">
        <v>15</v>
      </c>
      <c r="N540" t="s">
        <v>16</v>
      </c>
    </row>
    <row r="541" spans="1:14" x14ac:dyDescent="0.25">
      <c r="A541" t="s">
        <v>101</v>
      </c>
      <c r="B541" t="s">
        <v>45</v>
      </c>
      <c r="C541" t="s">
        <v>22</v>
      </c>
      <c r="D541" t="s">
        <v>97</v>
      </c>
      <c r="E541" t="s">
        <v>17</v>
      </c>
      <c r="F541" t="s">
        <v>17</v>
      </c>
      <c r="G541">
        <v>9</v>
      </c>
      <c r="H541">
        <v>83</v>
      </c>
      <c r="I541">
        <v>0</v>
      </c>
      <c r="J541">
        <v>0</v>
      </c>
      <c r="K541">
        <v>0</v>
      </c>
      <c r="L541" s="5">
        <f t="shared" si="8"/>
        <v>92</v>
      </c>
      <c r="M541" t="s">
        <v>25</v>
      </c>
      <c r="N541" t="s">
        <v>16</v>
      </c>
    </row>
    <row r="542" spans="1:14" x14ac:dyDescent="0.25">
      <c r="A542" t="s">
        <v>101</v>
      </c>
      <c r="B542" t="s">
        <v>45</v>
      </c>
      <c r="C542" t="s">
        <v>22</v>
      </c>
      <c r="D542" t="s">
        <v>97</v>
      </c>
      <c r="E542" t="s">
        <v>24</v>
      </c>
      <c r="F542" t="s">
        <v>24</v>
      </c>
      <c r="G542">
        <v>5</v>
      </c>
      <c r="H542">
        <v>25</v>
      </c>
      <c r="I542">
        <v>0</v>
      </c>
      <c r="J542">
        <v>0</v>
      </c>
      <c r="K542">
        <v>0</v>
      </c>
      <c r="L542" s="5">
        <f t="shared" si="8"/>
        <v>30</v>
      </c>
      <c r="M542" t="s">
        <v>15</v>
      </c>
      <c r="N542" t="s">
        <v>16</v>
      </c>
    </row>
    <row r="543" spans="1:14" x14ac:dyDescent="0.25">
      <c r="A543" t="s">
        <v>101</v>
      </c>
      <c r="B543" t="s">
        <v>45</v>
      </c>
      <c r="C543" t="s">
        <v>22</v>
      </c>
      <c r="D543" t="s">
        <v>97</v>
      </c>
      <c r="E543" t="s">
        <v>17</v>
      </c>
      <c r="F543" t="s">
        <v>17</v>
      </c>
      <c r="G543">
        <v>15</v>
      </c>
      <c r="H543">
        <v>141</v>
      </c>
      <c r="I543">
        <v>1</v>
      </c>
      <c r="J543">
        <v>2</v>
      </c>
      <c r="K543">
        <v>0</v>
      </c>
      <c r="L543" s="5">
        <f t="shared" si="8"/>
        <v>159</v>
      </c>
      <c r="M543" t="s">
        <v>15</v>
      </c>
      <c r="N543" t="s">
        <v>16</v>
      </c>
    </row>
    <row r="544" spans="1:14" x14ac:dyDescent="0.25">
      <c r="A544" t="s">
        <v>101</v>
      </c>
      <c r="B544" t="s">
        <v>45</v>
      </c>
      <c r="C544" t="s">
        <v>22</v>
      </c>
      <c r="D544" t="s">
        <v>97</v>
      </c>
      <c r="E544" t="s">
        <v>17</v>
      </c>
      <c r="F544" t="s">
        <v>17</v>
      </c>
      <c r="G544">
        <v>10</v>
      </c>
      <c r="H544">
        <v>82</v>
      </c>
      <c r="I544">
        <v>0</v>
      </c>
      <c r="J544">
        <v>0</v>
      </c>
      <c r="K544">
        <v>0</v>
      </c>
      <c r="L544" s="5">
        <f t="shared" si="8"/>
        <v>92</v>
      </c>
      <c r="M544" t="s">
        <v>25</v>
      </c>
      <c r="N544" t="s">
        <v>16</v>
      </c>
    </row>
    <row r="545" spans="1:14" x14ac:dyDescent="0.25">
      <c r="A545" t="s">
        <v>101</v>
      </c>
      <c r="B545" t="s">
        <v>45</v>
      </c>
      <c r="C545" t="s">
        <v>22</v>
      </c>
      <c r="D545" t="s">
        <v>97</v>
      </c>
      <c r="E545" t="s">
        <v>24</v>
      </c>
      <c r="F545" t="s">
        <v>24</v>
      </c>
      <c r="G545">
        <v>5</v>
      </c>
      <c r="H545">
        <v>13</v>
      </c>
      <c r="I545">
        <v>0</v>
      </c>
      <c r="J545">
        <v>0</v>
      </c>
      <c r="K545">
        <v>0</v>
      </c>
      <c r="L545" s="5">
        <f t="shared" si="8"/>
        <v>18</v>
      </c>
      <c r="M545" t="s">
        <v>15</v>
      </c>
      <c r="N545" t="s">
        <v>16</v>
      </c>
    </row>
    <row r="546" spans="1:14" x14ac:dyDescent="0.25">
      <c r="A546" t="s">
        <v>101</v>
      </c>
      <c r="B546" t="s">
        <v>45</v>
      </c>
      <c r="C546" t="s">
        <v>22</v>
      </c>
      <c r="D546" t="s">
        <v>97</v>
      </c>
      <c r="E546" t="s">
        <v>17</v>
      </c>
      <c r="F546" t="s">
        <v>17</v>
      </c>
      <c r="G546">
        <v>7</v>
      </c>
      <c r="H546">
        <v>101</v>
      </c>
      <c r="I546">
        <v>1</v>
      </c>
      <c r="J546">
        <v>0</v>
      </c>
      <c r="K546">
        <v>1</v>
      </c>
      <c r="L546" s="5">
        <f t="shared" si="8"/>
        <v>110</v>
      </c>
      <c r="M546" t="s">
        <v>15</v>
      </c>
      <c r="N546" t="s">
        <v>16</v>
      </c>
    </row>
    <row r="547" spans="1:14" x14ac:dyDescent="0.25">
      <c r="A547" t="s">
        <v>101</v>
      </c>
      <c r="B547" t="s">
        <v>45</v>
      </c>
      <c r="C547" t="s">
        <v>22</v>
      </c>
      <c r="D547" t="s">
        <v>97</v>
      </c>
      <c r="E547" t="s">
        <v>17</v>
      </c>
      <c r="F547" t="s">
        <v>17</v>
      </c>
      <c r="G547">
        <v>7</v>
      </c>
      <c r="H547">
        <v>101</v>
      </c>
      <c r="I547">
        <v>0</v>
      </c>
      <c r="J547">
        <v>0</v>
      </c>
      <c r="K547">
        <v>2</v>
      </c>
      <c r="L547" s="5">
        <f t="shared" si="8"/>
        <v>110</v>
      </c>
      <c r="M547" t="s">
        <v>25</v>
      </c>
      <c r="N547" t="s">
        <v>16</v>
      </c>
    </row>
    <row r="548" spans="1:14" x14ac:dyDescent="0.25">
      <c r="A548" t="s">
        <v>101</v>
      </c>
      <c r="B548" t="s">
        <v>45</v>
      </c>
      <c r="C548" t="s">
        <v>22</v>
      </c>
      <c r="D548" t="s">
        <v>97</v>
      </c>
      <c r="E548" t="s">
        <v>24</v>
      </c>
      <c r="F548" t="s">
        <v>24</v>
      </c>
      <c r="G548">
        <v>5</v>
      </c>
      <c r="H548">
        <v>25</v>
      </c>
      <c r="I548">
        <v>0</v>
      </c>
      <c r="J548">
        <v>0</v>
      </c>
      <c r="K548">
        <v>0</v>
      </c>
      <c r="L548" s="5">
        <f t="shared" si="8"/>
        <v>30</v>
      </c>
      <c r="M548" t="s">
        <v>15</v>
      </c>
      <c r="N548" t="s">
        <v>16</v>
      </c>
    </row>
    <row r="549" spans="1:14" x14ac:dyDescent="0.25">
      <c r="A549" t="s">
        <v>101</v>
      </c>
      <c r="B549" t="s">
        <v>45</v>
      </c>
      <c r="C549" t="s">
        <v>22</v>
      </c>
      <c r="D549" t="s">
        <v>97</v>
      </c>
      <c r="E549" t="s">
        <v>17</v>
      </c>
      <c r="F549" t="s">
        <v>17</v>
      </c>
      <c r="G549">
        <v>23</v>
      </c>
      <c r="H549">
        <v>175</v>
      </c>
      <c r="I549">
        <v>1</v>
      </c>
      <c r="J549">
        <v>2</v>
      </c>
      <c r="K549">
        <v>1</v>
      </c>
      <c r="L549" s="5">
        <f t="shared" si="8"/>
        <v>202</v>
      </c>
      <c r="M549" t="s">
        <v>15</v>
      </c>
      <c r="N549" t="s">
        <v>16</v>
      </c>
    </row>
    <row r="550" spans="1:14" x14ac:dyDescent="0.25">
      <c r="A550" t="s">
        <v>101</v>
      </c>
      <c r="B550" t="s">
        <v>45</v>
      </c>
      <c r="C550" t="s">
        <v>22</v>
      </c>
      <c r="D550" t="s">
        <v>97</v>
      </c>
      <c r="E550" t="s">
        <v>17</v>
      </c>
      <c r="F550" t="s">
        <v>17</v>
      </c>
      <c r="G550">
        <v>13</v>
      </c>
      <c r="H550">
        <v>93</v>
      </c>
      <c r="I550">
        <v>0</v>
      </c>
      <c r="J550">
        <v>0</v>
      </c>
      <c r="K550">
        <v>0</v>
      </c>
      <c r="L550" s="5">
        <f t="shared" si="8"/>
        <v>106</v>
      </c>
      <c r="M550" t="s">
        <v>25</v>
      </c>
      <c r="N550" t="s">
        <v>16</v>
      </c>
    </row>
    <row r="551" spans="1:14" x14ac:dyDescent="0.25">
      <c r="A551" t="s">
        <v>101</v>
      </c>
      <c r="B551" t="s">
        <v>45</v>
      </c>
      <c r="C551" t="s">
        <v>22</v>
      </c>
      <c r="D551" t="s">
        <v>97</v>
      </c>
      <c r="E551" t="s">
        <v>24</v>
      </c>
      <c r="F551" t="s">
        <v>24</v>
      </c>
      <c r="G551">
        <v>24</v>
      </c>
      <c r="H551">
        <v>288</v>
      </c>
      <c r="I551">
        <v>1</v>
      </c>
      <c r="J551">
        <v>0</v>
      </c>
      <c r="K551">
        <v>12</v>
      </c>
      <c r="L551" s="5">
        <f t="shared" si="8"/>
        <v>325</v>
      </c>
      <c r="M551" t="s">
        <v>15</v>
      </c>
      <c r="N551" t="s">
        <v>16</v>
      </c>
    </row>
    <row r="552" spans="1:14" x14ac:dyDescent="0.25">
      <c r="A552" t="s">
        <v>101</v>
      </c>
      <c r="B552" t="s">
        <v>45</v>
      </c>
      <c r="C552" t="s">
        <v>22</v>
      </c>
      <c r="D552" t="s">
        <v>97</v>
      </c>
      <c r="E552" t="s">
        <v>27</v>
      </c>
      <c r="F552" t="s">
        <v>28</v>
      </c>
      <c r="G552">
        <v>18</v>
      </c>
      <c r="H552">
        <v>269</v>
      </c>
      <c r="I552">
        <v>0</v>
      </c>
      <c r="J552">
        <v>6</v>
      </c>
      <c r="K552">
        <v>0</v>
      </c>
      <c r="L552" s="5">
        <f t="shared" si="8"/>
        <v>293</v>
      </c>
      <c r="M552" t="s">
        <v>25</v>
      </c>
      <c r="N552" t="s">
        <v>16</v>
      </c>
    </row>
    <row r="553" spans="1:14" x14ac:dyDescent="0.25">
      <c r="A553" t="s">
        <v>102</v>
      </c>
      <c r="B553" t="s">
        <v>45</v>
      </c>
      <c r="C553" t="s">
        <v>22</v>
      </c>
      <c r="D553" t="s">
        <v>97</v>
      </c>
      <c r="E553" t="s">
        <v>14</v>
      </c>
      <c r="F553" t="s">
        <v>14</v>
      </c>
      <c r="G553">
        <v>14</v>
      </c>
      <c r="H553">
        <v>45</v>
      </c>
      <c r="I553">
        <v>1</v>
      </c>
      <c r="J553">
        <v>0</v>
      </c>
      <c r="K553">
        <v>14</v>
      </c>
      <c r="L553" s="5">
        <f t="shared" si="8"/>
        <v>74</v>
      </c>
      <c r="M553" t="s">
        <v>15</v>
      </c>
      <c r="N553" t="s">
        <v>16</v>
      </c>
    </row>
    <row r="554" spans="1:14" x14ac:dyDescent="0.25">
      <c r="A554" t="s">
        <v>103</v>
      </c>
      <c r="B554" t="s">
        <v>45</v>
      </c>
      <c r="C554" t="s">
        <v>22</v>
      </c>
      <c r="D554" t="s">
        <v>97</v>
      </c>
      <c r="E554" t="s">
        <v>14</v>
      </c>
      <c r="F554" t="s">
        <v>14</v>
      </c>
      <c r="G554">
        <v>12</v>
      </c>
      <c r="H554">
        <v>40</v>
      </c>
      <c r="I554">
        <v>2</v>
      </c>
      <c r="J554">
        <v>0</v>
      </c>
      <c r="K554">
        <v>12</v>
      </c>
      <c r="L554" s="5">
        <f t="shared" si="8"/>
        <v>66</v>
      </c>
      <c r="M554" t="s">
        <v>15</v>
      </c>
      <c r="N554" t="s">
        <v>16</v>
      </c>
    </row>
    <row r="555" spans="1:14" x14ac:dyDescent="0.25">
      <c r="A555" t="s">
        <v>104</v>
      </c>
      <c r="B555" t="s">
        <v>105</v>
      </c>
      <c r="C555" t="s">
        <v>32</v>
      </c>
      <c r="D555" t="s">
        <v>46</v>
      </c>
      <c r="E555" t="s">
        <v>14</v>
      </c>
      <c r="F555" t="s">
        <v>14</v>
      </c>
      <c r="G555">
        <v>5</v>
      </c>
      <c r="H555">
        <v>158</v>
      </c>
      <c r="I555">
        <v>3</v>
      </c>
      <c r="J555">
        <v>0</v>
      </c>
      <c r="K555">
        <v>3</v>
      </c>
      <c r="L555" s="5">
        <f t="shared" si="8"/>
        <v>169</v>
      </c>
      <c r="M555" t="s">
        <v>15</v>
      </c>
      <c r="N555" t="s">
        <v>23</v>
      </c>
    </row>
    <row r="556" spans="1:14" x14ac:dyDescent="0.25">
      <c r="A556" t="s">
        <v>104</v>
      </c>
      <c r="B556" t="s">
        <v>105</v>
      </c>
      <c r="C556" t="s">
        <v>32</v>
      </c>
      <c r="D556" t="s">
        <v>46</v>
      </c>
      <c r="E556" t="s">
        <v>17</v>
      </c>
      <c r="F556" t="s">
        <v>17</v>
      </c>
      <c r="G556">
        <v>6</v>
      </c>
      <c r="H556">
        <v>205</v>
      </c>
      <c r="I556">
        <v>0</v>
      </c>
      <c r="J556">
        <v>1</v>
      </c>
      <c r="K556">
        <v>0</v>
      </c>
      <c r="L556" s="5">
        <f t="shared" si="8"/>
        <v>212</v>
      </c>
      <c r="M556" t="s">
        <v>15</v>
      </c>
      <c r="N556" t="s">
        <v>23</v>
      </c>
    </row>
    <row r="557" spans="1:14" x14ac:dyDescent="0.25">
      <c r="A557" t="s">
        <v>104</v>
      </c>
      <c r="B557" t="s">
        <v>105</v>
      </c>
      <c r="C557" t="s">
        <v>32</v>
      </c>
      <c r="D557" t="s">
        <v>46</v>
      </c>
      <c r="E557" t="s">
        <v>17</v>
      </c>
      <c r="F557" t="s">
        <v>17</v>
      </c>
      <c r="G557">
        <v>4</v>
      </c>
      <c r="H557">
        <v>96</v>
      </c>
      <c r="I557">
        <v>0</v>
      </c>
      <c r="J557">
        <v>0</v>
      </c>
      <c r="K557">
        <v>0</v>
      </c>
      <c r="L557" s="5">
        <f t="shared" si="8"/>
        <v>100</v>
      </c>
      <c r="M557" t="s">
        <v>25</v>
      </c>
      <c r="N557" t="s">
        <v>23</v>
      </c>
    </row>
    <row r="558" spans="1:14" x14ac:dyDescent="0.25">
      <c r="A558" t="s">
        <v>104</v>
      </c>
      <c r="B558" t="s">
        <v>105</v>
      </c>
      <c r="C558" t="s">
        <v>32</v>
      </c>
      <c r="D558" t="s">
        <v>46</v>
      </c>
      <c r="E558" t="s">
        <v>24</v>
      </c>
      <c r="F558" t="s">
        <v>24</v>
      </c>
      <c r="G558">
        <v>12</v>
      </c>
      <c r="H558">
        <v>59</v>
      </c>
      <c r="I558">
        <v>2</v>
      </c>
      <c r="J558">
        <v>0</v>
      </c>
      <c r="K558">
        <v>5</v>
      </c>
      <c r="L558" s="5">
        <f t="shared" si="8"/>
        <v>78</v>
      </c>
      <c r="M558" t="s">
        <v>15</v>
      </c>
      <c r="N558" t="s">
        <v>23</v>
      </c>
    </row>
    <row r="559" spans="1:14" x14ac:dyDescent="0.25">
      <c r="A559" t="s">
        <v>104</v>
      </c>
      <c r="B559" t="s">
        <v>105</v>
      </c>
      <c r="C559" t="s">
        <v>32</v>
      </c>
      <c r="D559" t="s">
        <v>46</v>
      </c>
      <c r="E559" t="s">
        <v>27</v>
      </c>
      <c r="F559" t="s">
        <v>28</v>
      </c>
      <c r="G559">
        <v>5</v>
      </c>
      <c r="H559">
        <v>45</v>
      </c>
      <c r="I559">
        <v>0</v>
      </c>
      <c r="J559">
        <v>1</v>
      </c>
      <c r="K559">
        <v>0</v>
      </c>
      <c r="L559" s="5">
        <f t="shared" si="8"/>
        <v>51</v>
      </c>
      <c r="M559" t="s">
        <v>25</v>
      </c>
      <c r="N559" t="s">
        <v>23</v>
      </c>
    </row>
    <row r="560" spans="1:14" x14ac:dyDescent="0.25">
      <c r="A560" t="s">
        <v>106</v>
      </c>
      <c r="B560" t="s">
        <v>105</v>
      </c>
      <c r="C560" t="s">
        <v>12</v>
      </c>
      <c r="D560" t="s">
        <v>46</v>
      </c>
      <c r="E560" t="s">
        <v>17</v>
      </c>
      <c r="F560" t="s">
        <v>17</v>
      </c>
      <c r="G560">
        <v>23</v>
      </c>
      <c r="H560">
        <v>46</v>
      </c>
      <c r="I560">
        <v>1</v>
      </c>
      <c r="J560">
        <v>1</v>
      </c>
      <c r="K560">
        <v>82</v>
      </c>
      <c r="L560" s="5">
        <f t="shared" si="8"/>
        <v>153</v>
      </c>
      <c r="M560" t="s">
        <v>15</v>
      </c>
      <c r="N560" t="s">
        <v>23</v>
      </c>
    </row>
    <row r="561" spans="1:14" x14ac:dyDescent="0.25">
      <c r="A561" t="s">
        <v>106</v>
      </c>
      <c r="B561" t="s">
        <v>105</v>
      </c>
      <c r="C561" t="s">
        <v>12</v>
      </c>
      <c r="D561" t="s">
        <v>46</v>
      </c>
      <c r="E561" t="s">
        <v>17</v>
      </c>
      <c r="F561" t="s">
        <v>17</v>
      </c>
      <c r="G561">
        <v>10</v>
      </c>
      <c r="H561">
        <v>16</v>
      </c>
      <c r="I561">
        <v>0</v>
      </c>
      <c r="J561">
        <v>0</v>
      </c>
      <c r="K561">
        <v>42</v>
      </c>
      <c r="L561" s="5">
        <f t="shared" si="8"/>
        <v>68</v>
      </c>
      <c r="M561" t="s">
        <v>25</v>
      </c>
      <c r="N561" t="s">
        <v>23</v>
      </c>
    </row>
    <row r="562" spans="1:14" x14ac:dyDescent="0.25">
      <c r="A562" t="s">
        <v>106</v>
      </c>
      <c r="B562" t="s">
        <v>105</v>
      </c>
      <c r="C562" t="s">
        <v>12</v>
      </c>
      <c r="D562" t="s">
        <v>46</v>
      </c>
      <c r="E562" t="s">
        <v>20</v>
      </c>
      <c r="F562" t="s">
        <v>20</v>
      </c>
      <c r="G562">
        <v>11</v>
      </c>
      <c r="H562">
        <v>184</v>
      </c>
      <c r="I562">
        <v>0</v>
      </c>
      <c r="J562">
        <v>2</v>
      </c>
      <c r="K562">
        <v>5</v>
      </c>
      <c r="L562" s="5">
        <f t="shared" si="8"/>
        <v>202</v>
      </c>
      <c r="M562" t="s">
        <v>15</v>
      </c>
      <c r="N562" t="s">
        <v>23</v>
      </c>
    </row>
    <row r="563" spans="1:14" x14ac:dyDescent="0.25">
      <c r="A563" t="s">
        <v>106</v>
      </c>
      <c r="B563" t="s">
        <v>105</v>
      </c>
      <c r="C563" t="s">
        <v>12</v>
      </c>
      <c r="D563" t="s">
        <v>46</v>
      </c>
      <c r="E563" t="s">
        <v>20</v>
      </c>
      <c r="F563" t="s">
        <v>20</v>
      </c>
      <c r="G563">
        <v>11</v>
      </c>
      <c r="H563">
        <v>173</v>
      </c>
      <c r="I563">
        <v>0</v>
      </c>
      <c r="J563">
        <v>2</v>
      </c>
      <c r="K563">
        <v>4</v>
      </c>
      <c r="L563" s="5">
        <f t="shared" si="8"/>
        <v>190</v>
      </c>
      <c r="M563" t="s">
        <v>15</v>
      </c>
      <c r="N563" t="s">
        <v>23</v>
      </c>
    </row>
    <row r="564" spans="1:14" x14ac:dyDescent="0.25">
      <c r="A564" t="s">
        <v>106</v>
      </c>
      <c r="B564" t="s">
        <v>105</v>
      </c>
      <c r="C564" t="s">
        <v>12</v>
      </c>
      <c r="D564" t="s">
        <v>46</v>
      </c>
      <c r="E564" t="s">
        <v>27</v>
      </c>
      <c r="F564" t="s">
        <v>28</v>
      </c>
      <c r="G564">
        <v>90</v>
      </c>
      <c r="H564">
        <v>48</v>
      </c>
      <c r="I564">
        <v>0</v>
      </c>
      <c r="J564">
        <v>0</v>
      </c>
      <c r="K564">
        <v>282</v>
      </c>
      <c r="L564" s="5">
        <f t="shared" si="8"/>
        <v>420</v>
      </c>
      <c r="M564" t="s">
        <v>25</v>
      </c>
      <c r="N564" t="s">
        <v>23</v>
      </c>
    </row>
    <row r="565" spans="1:14" x14ac:dyDescent="0.25">
      <c r="A565" t="s">
        <v>106</v>
      </c>
      <c r="B565" t="s">
        <v>105</v>
      </c>
      <c r="C565" t="s">
        <v>12</v>
      </c>
      <c r="D565" t="s">
        <v>46</v>
      </c>
      <c r="E565" t="s">
        <v>61</v>
      </c>
      <c r="F565" t="s">
        <v>28</v>
      </c>
      <c r="G565">
        <v>1</v>
      </c>
      <c r="H565">
        <v>16</v>
      </c>
      <c r="I565">
        <v>8</v>
      </c>
      <c r="J565">
        <v>0</v>
      </c>
      <c r="K565">
        <v>1</v>
      </c>
      <c r="L565" s="5">
        <f t="shared" si="8"/>
        <v>26</v>
      </c>
      <c r="M565" t="s">
        <v>15</v>
      </c>
      <c r="N565" t="s">
        <v>23</v>
      </c>
    </row>
    <row r="566" spans="1:14" x14ac:dyDescent="0.25">
      <c r="A566" t="s">
        <v>106</v>
      </c>
      <c r="B566" t="s">
        <v>105</v>
      </c>
      <c r="C566" t="s">
        <v>12</v>
      </c>
      <c r="D566" t="s">
        <v>46</v>
      </c>
      <c r="E566" t="s">
        <v>60</v>
      </c>
      <c r="F566" t="s">
        <v>60</v>
      </c>
      <c r="G566">
        <v>18</v>
      </c>
      <c r="H566">
        <v>54</v>
      </c>
      <c r="I566">
        <v>0</v>
      </c>
      <c r="J566">
        <v>0</v>
      </c>
      <c r="K566">
        <v>24</v>
      </c>
      <c r="L566" s="5">
        <f t="shared" si="8"/>
        <v>96</v>
      </c>
      <c r="M566" t="s">
        <v>15</v>
      </c>
      <c r="N566" t="s">
        <v>23</v>
      </c>
    </row>
    <row r="567" spans="1:14" x14ac:dyDescent="0.25">
      <c r="A567" t="s">
        <v>106</v>
      </c>
      <c r="B567" t="s">
        <v>105</v>
      </c>
      <c r="C567" t="s">
        <v>12</v>
      </c>
      <c r="D567" t="s">
        <v>46</v>
      </c>
      <c r="E567" t="s">
        <v>60</v>
      </c>
      <c r="F567" t="s">
        <v>60</v>
      </c>
      <c r="G567">
        <v>2</v>
      </c>
      <c r="H567">
        <v>4</v>
      </c>
      <c r="I567">
        <v>0</v>
      </c>
      <c r="J567">
        <v>0</v>
      </c>
      <c r="K567">
        <v>0</v>
      </c>
      <c r="L567" s="5">
        <f t="shared" si="8"/>
        <v>6</v>
      </c>
      <c r="M567" t="s">
        <v>25</v>
      </c>
      <c r="N567" t="s">
        <v>23</v>
      </c>
    </row>
    <row r="568" spans="1:14" x14ac:dyDescent="0.25">
      <c r="A568" t="s">
        <v>106</v>
      </c>
      <c r="B568" t="s">
        <v>105</v>
      </c>
      <c r="C568" t="s">
        <v>12</v>
      </c>
      <c r="D568" t="s">
        <v>46</v>
      </c>
      <c r="E568" t="s">
        <v>24</v>
      </c>
      <c r="F568" t="s">
        <v>24</v>
      </c>
      <c r="G568">
        <v>18</v>
      </c>
      <c r="H568">
        <v>0</v>
      </c>
      <c r="I568">
        <v>0</v>
      </c>
      <c r="J568">
        <v>0</v>
      </c>
      <c r="K568">
        <v>107</v>
      </c>
      <c r="L568" s="5">
        <f t="shared" si="8"/>
        <v>125</v>
      </c>
      <c r="M568" t="s">
        <v>15</v>
      </c>
      <c r="N568" t="s">
        <v>23</v>
      </c>
    </row>
    <row r="569" spans="1:14" x14ac:dyDescent="0.25">
      <c r="A569" t="s">
        <v>106</v>
      </c>
      <c r="B569" t="s">
        <v>105</v>
      </c>
      <c r="C569" t="s">
        <v>12</v>
      </c>
      <c r="D569" t="s">
        <v>46</v>
      </c>
      <c r="E569" t="s">
        <v>24</v>
      </c>
      <c r="F569" t="s">
        <v>24</v>
      </c>
      <c r="G569">
        <v>26</v>
      </c>
      <c r="H569">
        <v>0</v>
      </c>
      <c r="I569">
        <v>0</v>
      </c>
      <c r="J569">
        <v>0</v>
      </c>
      <c r="K569">
        <v>75</v>
      </c>
      <c r="L569" s="5">
        <f t="shared" si="8"/>
        <v>101</v>
      </c>
      <c r="M569" t="s">
        <v>25</v>
      </c>
      <c r="N569" t="s">
        <v>23</v>
      </c>
    </row>
    <row r="570" spans="1:14" x14ac:dyDescent="0.25">
      <c r="A570" t="s">
        <v>106</v>
      </c>
      <c r="B570" t="s">
        <v>105</v>
      </c>
      <c r="C570" t="s">
        <v>12</v>
      </c>
      <c r="D570" t="s">
        <v>46</v>
      </c>
      <c r="E570" t="s">
        <v>24</v>
      </c>
      <c r="F570" t="s">
        <v>24</v>
      </c>
      <c r="G570">
        <v>12</v>
      </c>
      <c r="H570">
        <v>43</v>
      </c>
      <c r="I570">
        <v>0</v>
      </c>
      <c r="J570">
        <v>1</v>
      </c>
      <c r="K570">
        <v>7</v>
      </c>
      <c r="L570" s="5">
        <f t="shared" si="8"/>
        <v>63</v>
      </c>
      <c r="M570" t="s">
        <v>15</v>
      </c>
      <c r="N570" t="s">
        <v>23</v>
      </c>
    </row>
    <row r="571" spans="1:14" x14ac:dyDescent="0.25">
      <c r="A571" t="s">
        <v>106</v>
      </c>
      <c r="B571" t="s">
        <v>105</v>
      </c>
      <c r="C571" t="s">
        <v>12</v>
      </c>
      <c r="D571" t="s">
        <v>46</v>
      </c>
      <c r="E571" t="s">
        <v>41</v>
      </c>
      <c r="F571" t="s">
        <v>41</v>
      </c>
      <c r="G571">
        <v>28</v>
      </c>
      <c r="H571">
        <v>279</v>
      </c>
      <c r="I571">
        <v>1</v>
      </c>
      <c r="J571">
        <v>1</v>
      </c>
      <c r="K571">
        <v>69</v>
      </c>
      <c r="L571" s="5">
        <f t="shared" si="8"/>
        <v>378</v>
      </c>
      <c r="M571" t="s">
        <v>15</v>
      </c>
      <c r="N571" t="s">
        <v>23</v>
      </c>
    </row>
    <row r="572" spans="1:14" x14ac:dyDescent="0.25">
      <c r="A572" t="s">
        <v>106</v>
      </c>
      <c r="B572" t="s">
        <v>105</v>
      </c>
      <c r="C572" t="s">
        <v>12</v>
      </c>
      <c r="D572" t="s">
        <v>46</v>
      </c>
      <c r="E572" t="s">
        <v>41</v>
      </c>
      <c r="F572" t="s">
        <v>41</v>
      </c>
      <c r="G572">
        <v>23</v>
      </c>
      <c r="H572">
        <v>32</v>
      </c>
      <c r="I572">
        <v>0</v>
      </c>
      <c r="J572">
        <v>0</v>
      </c>
      <c r="K572">
        <v>27</v>
      </c>
      <c r="L572" s="5">
        <f t="shared" si="8"/>
        <v>82</v>
      </c>
      <c r="M572" t="s">
        <v>25</v>
      </c>
      <c r="N572" t="s">
        <v>23</v>
      </c>
    </row>
    <row r="573" spans="1:14" x14ac:dyDescent="0.25">
      <c r="A573" t="s">
        <v>106</v>
      </c>
      <c r="B573" t="s">
        <v>105</v>
      </c>
      <c r="C573" t="s">
        <v>12</v>
      </c>
      <c r="D573" t="s">
        <v>46</v>
      </c>
      <c r="E573" t="s">
        <v>41</v>
      </c>
      <c r="F573" t="s">
        <v>41</v>
      </c>
      <c r="G573">
        <v>28</v>
      </c>
      <c r="H573">
        <v>279</v>
      </c>
      <c r="I573">
        <v>1</v>
      </c>
      <c r="J573">
        <v>1</v>
      </c>
      <c r="K573">
        <v>69</v>
      </c>
      <c r="L573" s="5">
        <f t="shared" si="8"/>
        <v>378</v>
      </c>
      <c r="M573" t="s">
        <v>15</v>
      </c>
      <c r="N573" t="s">
        <v>23</v>
      </c>
    </row>
    <row r="574" spans="1:14" x14ac:dyDescent="0.25">
      <c r="A574" t="s">
        <v>106</v>
      </c>
      <c r="B574" t="s">
        <v>105</v>
      </c>
      <c r="C574" t="s">
        <v>12</v>
      </c>
      <c r="D574" t="s">
        <v>46</v>
      </c>
      <c r="E574" t="s">
        <v>41</v>
      </c>
      <c r="F574" t="s">
        <v>41</v>
      </c>
      <c r="G574">
        <v>23</v>
      </c>
      <c r="H574">
        <v>32</v>
      </c>
      <c r="I574">
        <v>0</v>
      </c>
      <c r="J574">
        <v>0</v>
      </c>
      <c r="K574">
        <v>27</v>
      </c>
      <c r="L574" s="5">
        <f t="shared" si="8"/>
        <v>82</v>
      </c>
      <c r="M574" t="s">
        <v>25</v>
      </c>
      <c r="N574" t="s">
        <v>23</v>
      </c>
    </row>
    <row r="575" spans="1:14" x14ac:dyDescent="0.25">
      <c r="A575" t="s">
        <v>106</v>
      </c>
      <c r="B575" t="s">
        <v>105</v>
      </c>
      <c r="C575" t="s">
        <v>12</v>
      </c>
      <c r="D575" t="s">
        <v>46</v>
      </c>
      <c r="E575" t="s">
        <v>17</v>
      </c>
      <c r="F575" t="s">
        <v>17</v>
      </c>
      <c r="G575">
        <v>31</v>
      </c>
      <c r="H575">
        <v>212</v>
      </c>
      <c r="I575">
        <v>1</v>
      </c>
      <c r="J575">
        <v>1</v>
      </c>
      <c r="K575">
        <v>72</v>
      </c>
      <c r="L575" s="5">
        <f t="shared" si="8"/>
        <v>317</v>
      </c>
      <c r="M575" t="s">
        <v>15</v>
      </c>
      <c r="N575" t="s">
        <v>23</v>
      </c>
    </row>
    <row r="576" spans="1:14" x14ac:dyDescent="0.25">
      <c r="A576" t="s">
        <v>106</v>
      </c>
      <c r="B576" t="s">
        <v>105</v>
      </c>
      <c r="C576" t="s">
        <v>12</v>
      </c>
      <c r="D576" t="s">
        <v>46</v>
      </c>
      <c r="E576" t="s">
        <v>17</v>
      </c>
      <c r="F576" t="s">
        <v>17</v>
      </c>
      <c r="G576">
        <v>2</v>
      </c>
      <c r="H576">
        <v>0</v>
      </c>
      <c r="I576">
        <v>0</v>
      </c>
      <c r="J576">
        <v>0</v>
      </c>
      <c r="K576">
        <v>20</v>
      </c>
      <c r="L576" s="5">
        <f t="shared" si="8"/>
        <v>22</v>
      </c>
      <c r="M576" t="s">
        <v>25</v>
      </c>
      <c r="N576" t="s">
        <v>23</v>
      </c>
    </row>
    <row r="577" spans="1:14" x14ac:dyDescent="0.25">
      <c r="A577" t="s">
        <v>106</v>
      </c>
      <c r="B577" t="s">
        <v>105</v>
      </c>
      <c r="C577" t="s">
        <v>12</v>
      </c>
      <c r="D577" t="s">
        <v>46</v>
      </c>
      <c r="E577" t="s">
        <v>17</v>
      </c>
      <c r="F577" t="s">
        <v>17</v>
      </c>
      <c r="G577">
        <v>9</v>
      </c>
      <c r="H577">
        <v>38</v>
      </c>
      <c r="I577">
        <v>0</v>
      </c>
      <c r="J577">
        <v>1</v>
      </c>
      <c r="K577">
        <v>18</v>
      </c>
      <c r="L577" s="5">
        <f t="shared" si="8"/>
        <v>66</v>
      </c>
      <c r="M577" t="s">
        <v>15</v>
      </c>
      <c r="N577" t="s">
        <v>23</v>
      </c>
    </row>
    <row r="578" spans="1:14" x14ac:dyDescent="0.25">
      <c r="A578" t="s">
        <v>106</v>
      </c>
      <c r="B578" t="s">
        <v>105</v>
      </c>
      <c r="C578" t="s">
        <v>12</v>
      </c>
      <c r="D578" t="s">
        <v>46</v>
      </c>
      <c r="E578" t="s">
        <v>17</v>
      </c>
      <c r="F578" t="s">
        <v>17</v>
      </c>
      <c r="G578">
        <v>4</v>
      </c>
      <c r="H578">
        <v>0</v>
      </c>
      <c r="I578">
        <v>0</v>
      </c>
      <c r="J578">
        <v>0</v>
      </c>
      <c r="K578">
        <v>8</v>
      </c>
      <c r="L578" s="5">
        <f t="shared" si="8"/>
        <v>12</v>
      </c>
      <c r="M578" t="s">
        <v>25</v>
      </c>
      <c r="N578" t="s">
        <v>23</v>
      </c>
    </row>
    <row r="579" spans="1:14" x14ac:dyDescent="0.25">
      <c r="A579" t="s">
        <v>106</v>
      </c>
      <c r="B579" t="s">
        <v>105</v>
      </c>
      <c r="C579" t="s">
        <v>12</v>
      </c>
      <c r="D579" t="s">
        <v>46</v>
      </c>
      <c r="E579" t="s">
        <v>17</v>
      </c>
      <c r="F579" t="s">
        <v>17</v>
      </c>
      <c r="G579">
        <v>31</v>
      </c>
      <c r="H579">
        <v>212</v>
      </c>
      <c r="I579">
        <v>1</v>
      </c>
      <c r="J579">
        <v>1</v>
      </c>
      <c r="K579">
        <v>72</v>
      </c>
      <c r="L579" s="5">
        <f t="shared" si="8"/>
        <v>317</v>
      </c>
      <c r="M579" t="s">
        <v>15</v>
      </c>
      <c r="N579" t="s">
        <v>23</v>
      </c>
    </row>
    <row r="580" spans="1:14" x14ac:dyDescent="0.25">
      <c r="A580" t="s">
        <v>106</v>
      </c>
      <c r="B580" t="s">
        <v>105</v>
      </c>
      <c r="C580" t="s">
        <v>12</v>
      </c>
      <c r="D580" t="s">
        <v>46</v>
      </c>
      <c r="E580" t="s">
        <v>17</v>
      </c>
      <c r="F580" t="s">
        <v>17</v>
      </c>
      <c r="G580">
        <v>2</v>
      </c>
      <c r="H580">
        <v>0</v>
      </c>
      <c r="I580">
        <v>0</v>
      </c>
      <c r="J580">
        <v>0</v>
      </c>
      <c r="K580">
        <v>20</v>
      </c>
      <c r="L580" s="5">
        <f t="shared" ref="L580:L643" si="9">SUM(G580:K580)</f>
        <v>22</v>
      </c>
      <c r="M580" t="s">
        <v>25</v>
      </c>
      <c r="N580" t="s">
        <v>23</v>
      </c>
    </row>
    <row r="581" spans="1:14" x14ac:dyDescent="0.25">
      <c r="A581" t="s">
        <v>106</v>
      </c>
      <c r="B581" t="s">
        <v>105</v>
      </c>
      <c r="C581" t="s">
        <v>12</v>
      </c>
      <c r="D581" t="s">
        <v>46</v>
      </c>
      <c r="E581" t="s">
        <v>17</v>
      </c>
      <c r="F581" t="s">
        <v>17</v>
      </c>
      <c r="G581">
        <v>23</v>
      </c>
      <c r="H581">
        <v>46</v>
      </c>
      <c r="I581">
        <v>1</v>
      </c>
      <c r="J581">
        <v>1</v>
      </c>
      <c r="K581">
        <v>82</v>
      </c>
      <c r="L581" s="5">
        <f t="shared" si="9"/>
        <v>153</v>
      </c>
      <c r="M581" t="s">
        <v>15</v>
      </c>
      <c r="N581" t="s">
        <v>23</v>
      </c>
    </row>
    <row r="582" spans="1:14" x14ac:dyDescent="0.25">
      <c r="A582" t="s">
        <v>106</v>
      </c>
      <c r="B582" t="s">
        <v>105</v>
      </c>
      <c r="C582" t="s">
        <v>12</v>
      </c>
      <c r="D582" t="s">
        <v>46</v>
      </c>
      <c r="E582" t="s">
        <v>17</v>
      </c>
      <c r="F582" t="s">
        <v>17</v>
      </c>
      <c r="G582">
        <v>10</v>
      </c>
      <c r="H582">
        <v>16</v>
      </c>
      <c r="I582">
        <v>0</v>
      </c>
      <c r="J582">
        <v>0</v>
      </c>
      <c r="K582">
        <v>42</v>
      </c>
      <c r="L582" s="5">
        <f t="shared" si="9"/>
        <v>68</v>
      </c>
      <c r="M582" t="s">
        <v>25</v>
      </c>
      <c r="N582" t="s">
        <v>23</v>
      </c>
    </row>
    <row r="583" spans="1:14" x14ac:dyDescent="0.25">
      <c r="A583" t="s">
        <v>106</v>
      </c>
      <c r="B583" t="s">
        <v>105</v>
      </c>
      <c r="C583" t="s">
        <v>12</v>
      </c>
      <c r="D583" t="s">
        <v>46</v>
      </c>
      <c r="E583" t="s">
        <v>17</v>
      </c>
      <c r="F583" t="s">
        <v>17</v>
      </c>
      <c r="G583">
        <v>23</v>
      </c>
      <c r="H583">
        <v>46</v>
      </c>
      <c r="I583">
        <v>1</v>
      </c>
      <c r="J583">
        <v>1</v>
      </c>
      <c r="K583">
        <v>82</v>
      </c>
      <c r="L583" s="5">
        <f t="shared" si="9"/>
        <v>153</v>
      </c>
      <c r="M583" t="s">
        <v>15</v>
      </c>
      <c r="N583" t="s">
        <v>23</v>
      </c>
    </row>
    <row r="584" spans="1:14" x14ac:dyDescent="0.25">
      <c r="A584" t="s">
        <v>106</v>
      </c>
      <c r="B584" t="s">
        <v>105</v>
      </c>
      <c r="C584" t="s">
        <v>12</v>
      </c>
      <c r="D584" t="s">
        <v>46</v>
      </c>
      <c r="E584" t="s">
        <v>17</v>
      </c>
      <c r="F584" t="s">
        <v>17</v>
      </c>
      <c r="G584">
        <v>10</v>
      </c>
      <c r="H584">
        <v>16</v>
      </c>
      <c r="I584">
        <v>0</v>
      </c>
      <c r="J584">
        <v>0</v>
      </c>
      <c r="K584">
        <v>42</v>
      </c>
      <c r="L584" s="5">
        <f t="shared" si="9"/>
        <v>68</v>
      </c>
      <c r="M584" t="s">
        <v>25</v>
      </c>
      <c r="N584" t="s">
        <v>23</v>
      </c>
    </row>
    <row r="585" spans="1:14" x14ac:dyDescent="0.25">
      <c r="A585" t="s">
        <v>106</v>
      </c>
      <c r="B585" t="s">
        <v>105</v>
      </c>
      <c r="C585" t="s">
        <v>12</v>
      </c>
      <c r="D585" t="s">
        <v>46</v>
      </c>
      <c r="E585" t="s">
        <v>24</v>
      </c>
      <c r="F585" t="s">
        <v>24</v>
      </c>
      <c r="G585">
        <v>12</v>
      </c>
      <c r="H585">
        <v>43</v>
      </c>
      <c r="I585">
        <v>0</v>
      </c>
      <c r="J585">
        <v>1</v>
      </c>
      <c r="K585">
        <v>7</v>
      </c>
      <c r="L585" s="5">
        <f t="shared" si="9"/>
        <v>63</v>
      </c>
      <c r="M585" t="s">
        <v>15</v>
      </c>
      <c r="N585" t="s">
        <v>23</v>
      </c>
    </row>
    <row r="586" spans="1:14" x14ac:dyDescent="0.25">
      <c r="A586" t="s">
        <v>106</v>
      </c>
      <c r="B586" t="s">
        <v>105</v>
      </c>
      <c r="C586" t="s">
        <v>12</v>
      </c>
      <c r="D586" t="s">
        <v>46</v>
      </c>
      <c r="E586" t="s">
        <v>24</v>
      </c>
      <c r="F586" t="s">
        <v>24</v>
      </c>
      <c r="G586">
        <v>12</v>
      </c>
      <c r="H586">
        <v>43</v>
      </c>
      <c r="I586">
        <v>0</v>
      </c>
      <c r="J586">
        <v>1</v>
      </c>
      <c r="K586">
        <v>7</v>
      </c>
      <c r="L586" s="5">
        <f t="shared" si="9"/>
        <v>63</v>
      </c>
      <c r="M586" t="s">
        <v>15</v>
      </c>
      <c r="N586" t="s">
        <v>23</v>
      </c>
    </row>
    <row r="587" spans="1:14" x14ac:dyDescent="0.25">
      <c r="A587" t="s">
        <v>106</v>
      </c>
      <c r="B587" t="s">
        <v>105</v>
      </c>
      <c r="C587" t="s">
        <v>12</v>
      </c>
      <c r="D587" t="s">
        <v>46</v>
      </c>
      <c r="E587" t="s">
        <v>17</v>
      </c>
      <c r="F587" t="s">
        <v>17</v>
      </c>
      <c r="G587">
        <v>7</v>
      </c>
      <c r="H587">
        <v>32</v>
      </c>
      <c r="I587">
        <v>0</v>
      </c>
      <c r="J587">
        <v>0</v>
      </c>
      <c r="K587">
        <v>12</v>
      </c>
      <c r="L587" s="5">
        <f t="shared" si="9"/>
        <v>51</v>
      </c>
      <c r="M587" t="s">
        <v>15</v>
      </c>
      <c r="N587" t="s">
        <v>23</v>
      </c>
    </row>
    <row r="588" spans="1:14" x14ac:dyDescent="0.25">
      <c r="A588" t="s">
        <v>106</v>
      </c>
      <c r="B588" t="s">
        <v>105</v>
      </c>
      <c r="C588" t="s">
        <v>12</v>
      </c>
      <c r="D588" t="s">
        <v>46</v>
      </c>
      <c r="E588" t="s">
        <v>17</v>
      </c>
      <c r="F588" t="s">
        <v>17</v>
      </c>
      <c r="G588">
        <v>6</v>
      </c>
      <c r="H588">
        <v>52</v>
      </c>
      <c r="I588">
        <v>0</v>
      </c>
      <c r="J588">
        <v>1</v>
      </c>
      <c r="K588">
        <v>20</v>
      </c>
      <c r="L588" s="5">
        <f t="shared" si="9"/>
        <v>79</v>
      </c>
      <c r="M588" t="s">
        <v>15</v>
      </c>
      <c r="N588" t="s">
        <v>23</v>
      </c>
    </row>
    <row r="589" spans="1:14" x14ac:dyDescent="0.25">
      <c r="A589" t="s">
        <v>106</v>
      </c>
      <c r="B589" t="s">
        <v>105</v>
      </c>
      <c r="C589" t="s">
        <v>12</v>
      </c>
      <c r="D589" t="s">
        <v>46</v>
      </c>
      <c r="E589" t="s">
        <v>17</v>
      </c>
      <c r="F589" t="s">
        <v>17</v>
      </c>
      <c r="G589">
        <v>2</v>
      </c>
      <c r="H589">
        <v>0</v>
      </c>
      <c r="I589">
        <v>2</v>
      </c>
      <c r="J589">
        <v>0</v>
      </c>
      <c r="K589">
        <v>21</v>
      </c>
      <c r="L589" s="5">
        <f t="shared" si="9"/>
        <v>25</v>
      </c>
      <c r="M589" t="s">
        <v>25</v>
      </c>
      <c r="N589" t="s">
        <v>23</v>
      </c>
    </row>
    <row r="590" spans="1:14" x14ac:dyDescent="0.25">
      <c r="A590" t="s">
        <v>106</v>
      </c>
      <c r="B590" t="s">
        <v>105</v>
      </c>
      <c r="C590" t="s">
        <v>12</v>
      </c>
      <c r="D590" t="s">
        <v>46</v>
      </c>
      <c r="E590" t="s">
        <v>17</v>
      </c>
      <c r="F590" t="s">
        <v>17</v>
      </c>
      <c r="G590">
        <v>11</v>
      </c>
      <c r="H590">
        <v>13</v>
      </c>
      <c r="I590">
        <v>0</v>
      </c>
      <c r="J590">
        <v>1</v>
      </c>
      <c r="K590">
        <v>11</v>
      </c>
      <c r="L590" s="5">
        <f t="shared" si="9"/>
        <v>36</v>
      </c>
      <c r="M590" t="s">
        <v>15</v>
      </c>
      <c r="N590" t="s">
        <v>23</v>
      </c>
    </row>
    <row r="591" spans="1:14" x14ac:dyDescent="0.25">
      <c r="A591" t="s">
        <v>106</v>
      </c>
      <c r="B591" t="s">
        <v>105</v>
      </c>
      <c r="C591" t="s">
        <v>12</v>
      </c>
      <c r="D591" t="s">
        <v>46</v>
      </c>
      <c r="E591" t="s">
        <v>17</v>
      </c>
      <c r="F591" t="s">
        <v>17</v>
      </c>
      <c r="G591">
        <v>8</v>
      </c>
      <c r="H591">
        <v>30</v>
      </c>
      <c r="I591">
        <v>0</v>
      </c>
      <c r="J591">
        <v>0</v>
      </c>
      <c r="K591">
        <v>27</v>
      </c>
      <c r="L591" s="5">
        <f t="shared" si="9"/>
        <v>65</v>
      </c>
      <c r="M591" t="s">
        <v>25</v>
      </c>
      <c r="N591" t="s">
        <v>23</v>
      </c>
    </row>
    <row r="592" spans="1:14" x14ac:dyDescent="0.25">
      <c r="A592" t="s">
        <v>106</v>
      </c>
      <c r="B592" t="s">
        <v>105</v>
      </c>
      <c r="C592" t="s">
        <v>12</v>
      </c>
      <c r="D592" t="s">
        <v>46</v>
      </c>
      <c r="E592" t="s">
        <v>41</v>
      </c>
      <c r="F592" t="s">
        <v>41</v>
      </c>
      <c r="G592">
        <v>28</v>
      </c>
      <c r="H592">
        <v>279</v>
      </c>
      <c r="I592">
        <v>1</v>
      </c>
      <c r="J592">
        <v>1</v>
      </c>
      <c r="K592">
        <v>69</v>
      </c>
      <c r="L592" s="5">
        <f t="shared" si="9"/>
        <v>378</v>
      </c>
      <c r="M592" t="s">
        <v>15</v>
      </c>
      <c r="N592" t="s">
        <v>23</v>
      </c>
    </row>
    <row r="593" spans="1:14" x14ac:dyDescent="0.25">
      <c r="A593" t="s">
        <v>106</v>
      </c>
      <c r="B593" t="s">
        <v>105</v>
      </c>
      <c r="C593" t="s">
        <v>12</v>
      </c>
      <c r="D593" t="s">
        <v>46</v>
      </c>
      <c r="E593" t="s">
        <v>41</v>
      </c>
      <c r="F593" t="s">
        <v>41</v>
      </c>
      <c r="G593">
        <v>23</v>
      </c>
      <c r="H593">
        <v>32</v>
      </c>
      <c r="I593">
        <v>0</v>
      </c>
      <c r="J593">
        <v>0</v>
      </c>
      <c r="K593">
        <v>27</v>
      </c>
      <c r="L593" s="5">
        <f t="shared" si="9"/>
        <v>82</v>
      </c>
      <c r="M593" t="s">
        <v>25</v>
      </c>
      <c r="N593" t="s">
        <v>23</v>
      </c>
    </row>
    <row r="594" spans="1:14" x14ac:dyDescent="0.25">
      <c r="A594" t="s">
        <v>106</v>
      </c>
      <c r="B594" t="s">
        <v>105</v>
      </c>
      <c r="C594" t="s">
        <v>12</v>
      </c>
      <c r="D594" t="s">
        <v>46</v>
      </c>
      <c r="E594" t="s">
        <v>17</v>
      </c>
      <c r="F594" t="s">
        <v>17</v>
      </c>
      <c r="G594">
        <v>31</v>
      </c>
      <c r="H594">
        <v>212</v>
      </c>
      <c r="I594">
        <v>1</v>
      </c>
      <c r="J594">
        <v>1</v>
      </c>
      <c r="K594">
        <v>72</v>
      </c>
      <c r="L594" s="5">
        <f t="shared" si="9"/>
        <v>317</v>
      </c>
      <c r="M594" t="s">
        <v>15</v>
      </c>
      <c r="N594" t="s">
        <v>23</v>
      </c>
    </row>
    <row r="595" spans="1:14" x14ac:dyDescent="0.25">
      <c r="A595" t="s">
        <v>106</v>
      </c>
      <c r="B595" t="s">
        <v>105</v>
      </c>
      <c r="C595" t="s">
        <v>12</v>
      </c>
      <c r="D595" t="s">
        <v>46</v>
      </c>
      <c r="E595" t="s">
        <v>17</v>
      </c>
      <c r="F595" t="s">
        <v>17</v>
      </c>
      <c r="G595">
        <v>2</v>
      </c>
      <c r="H595">
        <v>0</v>
      </c>
      <c r="I595">
        <v>0</v>
      </c>
      <c r="J595">
        <v>0</v>
      </c>
      <c r="K595">
        <v>20</v>
      </c>
      <c r="L595" s="5">
        <f t="shared" si="9"/>
        <v>22</v>
      </c>
      <c r="M595" t="s">
        <v>25</v>
      </c>
      <c r="N595" t="s">
        <v>23</v>
      </c>
    </row>
    <row r="596" spans="1:14" x14ac:dyDescent="0.25">
      <c r="A596" t="s">
        <v>106</v>
      </c>
      <c r="B596" t="s">
        <v>105</v>
      </c>
      <c r="C596" t="s">
        <v>12</v>
      </c>
      <c r="D596" t="s">
        <v>46</v>
      </c>
      <c r="E596" t="s">
        <v>17</v>
      </c>
      <c r="F596" t="s">
        <v>17</v>
      </c>
      <c r="G596">
        <v>14</v>
      </c>
      <c r="H596">
        <v>99</v>
      </c>
      <c r="I596">
        <v>0</v>
      </c>
      <c r="J596">
        <v>1</v>
      </c>
      <c r="K596">
        <v>23</v>
      </c>
      <c r="L596" s="5">
        <f t="shared" si="9"/>
        <v>137</v>
      </c>
      <c r="M596" t="s">
        <v>15</v>
      </c>
      <c r="N596" t="s">
        <v>23</v>
      </c>
    </row>
    <row r="597" spans="1:14" x14ac:dyDescent="0.25">
      <c r="A597" t="s">
        <v>106</v>
      </c>
      <c r="B597" t="s">
        <v>105</v>
      </c>
      <c r="C597" t="s">
        <v>12</v>
      </c>
      <c r="D597" t="s">
        <v>46</v>
      </c>
      <c r="E597" t="s">
        <v>17</v>
      </c>
      <c r="F597" t="s">
        <v>17</v>
      </c>
      <c r="G597">
        <v>6</v>
      </c>
      <c r="H597">
        <v>0</v>
      </c>
      <c r="I597">
        <v>0</v>
      </c>
      <c r="J597">
        <v>0</v>
      </c>
      <c r="K597">
        <v>12</v>
      </c>
      <c r="L597" s="5">
        <f t="shared" si="9"/>
        <v>18</v>
      </c>
      <c r="M597" t="s">
        <v>25</v>
      </c>
      <c r="N597" t="s">
        <v>23</v>
      </c>
    </row>
    <row r="598" spans="1:14" x14ac:dyDescent="0.25">
      <c r="A598" t="s">
        <v>106</v>
      </c>
      <c r="B598" t="s">
        <v>105</v>
      </c>
      <c r="C598" t="s">
        <v>12</v>
      </c>
      <c r="D598" t="s">
        <v>46</v>
      </c>
      <c r="E598" t="s">
        <v>20</v>
      </c>
      <c r="F598" t="s">
        <v>20</v>
      </c>
      <c r="G598">
        <v>23</v>
      </c>
      <c r="H598">
        <v>132</v>
      </c>
      <c r="I598">
        <v>0</v>
      </c>
      <c r="J598">
        <v>4</v>
      </c>
      <c r="K598">
        <v>64</v>
      </c>
      <c r="L598" s="5">
        <f t="shared" si="9"/>
        <v>223</v>
      </c>
      <c r="M598" t="s">
        <v>15</v>
      </c>
      <c r="N598" t="s">
        <v>23</v>
      </c>
    </row>
    <row r="599" spans="1:14" x14ac:dyDescent="0.25">
      <c r="A599" t="s">
        <v>107</v>
      </c>
      <c r="B599" t="s">
        <v>105</v>
      </c>
      <c r="C599" t="s">
        <v>12</v>
      </c>
      <c r="D599" t="s">
        <v>46</v>
      </c>
      <c r="E599" t="s">
        <v>14</v>
      </c>
      <c r="F599" t="s">
        <v>14</v>
      </c>
      <c r="G599">
        <v>11</v>
      </c>
      <c r="H599">
        <v>150</v>
      </c>
      <c r="I599">
        <v>5</v>
      </c>
      <c r="J599">
        <v>0</v>
      </c>
      <c r="K599">
        <v>1</v>
      </c>
      <c r="L599" s="5">
        <f t="shared" si="9"/>
        <v>167</v>
      </c>
      <c r="M599" t="s">
        <v>15</v>
      </c>
      <c r="N599" t="s">
        <v>23</v>
      </c>
    </row>
    <row r="600" spans="1:14" x14ac:dyDescent="0.25">
      <c r="A600" t="s">
        <v>107</v>
      </c>
      <c r="B600" t="s">
        <v>105</v>
      </c>
      <c r="C600" t="s">
        <v>12</v>
      </c>
      <c r="D600" t="s">
        <v>46</v>
      </c>
      <c r="E600" t="s">
        <v>17</v>
      </c>
      <c r="F600" t="s">
        <v>17</v>
      </c>
      <c r="G600">
        <v>11</v>
      </c>
      <c r="H600">
        <v>128</v>
      </c>
      <c r="I600">
        <v>1</v>
      </c>
      <c r="J600">
        <v>2</v>
      </c>
      <c r="K600">
        <v>0</v>
      </c>
      <c r="L600" s="5">
        <f t="shared" si="9"/>
        <v>142</v>
      </c>
      <c r="M600" t="s">
        <v>15</v>
      </c>
      <c r="N600" t="s">
        <v>23</v>
      </c>
    </row>
    <row r="601" spans="1:14" x14ac:dyDescent="0.25">
      <c r="A601" t="s">
        <v>107</v>
      </c>
      <c r="B601" t="s">
        <v>105</v>
      </c>
      <c r="C601" t="s">
        <v>12</v>
      </c>
      <c r="D601" t="s">
        <v>46</v>
      </c>
      <c r="E601" t="s">
        <v>17</v>
      </c>
      <c r="F601" t="s">
        <v>17</v>
      </c>
      <c r="G601">
        <v>1</v>
      </c>
      <c r="H601">
        <v>57</v>
      </c>
      <c r="I601">
        <v>0</v>
      </c>
      <c r="J601">
        <v>0</v>
      </c>
      <c r="K601">
        <v>0</v>
      </c>
      <c r="L601" s="5">
        <f t="shared" si="9"/>
        <v>58</v>
      </c>
      <c r="M601" t="s">
        <v>25</v>
      </c>
      <c r="N601" t="s">
        <v>23</v>
      </c>
    </row>
    <row r="602" spans="1:14" x14ac:dyDescent="0.25">
      <c r="A602" t="s">
        <v>107</v>
      </c>
      <c r="B602" t="s">
        <v>105</v>
      </c>
      <c r="C602" t="s">
        <v>12</v>
      </c>
      <c r="D602" t="s">
        <v>46</v>
      </c>
      <c r="E602" t="s">
        <v>27</v>
      </c>
      <c r="F602" t="s">
        <v>28</v>
      </c>
      <c r="G602">
        <v>3</v>
      </c>
      <c r="H602">
        <v>146</v>
      </c>
      <c r="I602">
        <v>0</v>
      </c>
      <c r="J602">
        <v>0</v>
      </c>
      <c r="K602">
        <v>0</v>
      </c>
      <c r="L602" s="5">
        <f t="shared" si="9"/>
        <v>149</v>
      </c>
      <c r="M602" t="s">
        <v>25</v>
      </c>
      <c r="N602" t="s">
        <v>23</v>
      </c>
    </row>
    <row r="603" spans="1:14" x14ac:dyDescent="0.25">
      <c r="A603" t="s">
        <v>108</v>
      </c>
      <c r="B603" t="s">
        <v>105</v>
      </c>
      <c r="C603" t="s">
        <v>32</v>
      </c>
      <c r="D603" t="s">
        <v>46</v>
      </c>
      <c r="E603" t="s">
        <v>14</v>
      </c>
      <c r="F603" t="s">
        <v>14</v>
      </c>
      <c r="G603">
        <v>4</v>
      </c>
      <c r="H603">
        <v>74</v>
      </c>
      <c r="I603">
        <v>1</v>
      </c>
      <c r="J603">
        <v>0</v>
      </c>
      <c r="K603">
        <v>0</v>
      </c>
      <c r="L603" s="5">
        <f t="shared" si="9"/>
        <v>79</v>
      </c>
      <c r="M603" t="s">
        <v>15</v>
      </c>
      <c r="N603" t="s">
        <v>23</v>
      </c>
    </row>
    <row r="604" spans="1:14" x14ac:dyDescent="0.25">
      <c r="A604" t="s">
        <v>108</v>
      </c>
      <c r="B604" t="s">
        <v>105</v>
      </c>
      <c r="C604" t="s">
        <v>32</v>
      </c>
      <c r="D604" t="s">
        <v>46</v>
      </c>
      <c r="E604" t="s">
        <v>17</v>
      </c>
      <c r="F604" t="s">
        <v>17</v>
      </c>
      <c r="G604">
        <v>12</v>
      </c>
      <c r="H604">
        <v>104</v>
      </c>
      <c r="I604">
        <v>0</v>
      </c>
      <c r="J604">
        <v>1</v>
      </c>
      <c r="K604">
        <v>12</v>
      </c>
      <c r="L604" s="5">
        <f t="shared" si="9"/>
        <v>129</v>
      </c>
      <c r="M604" t="s">
        <v>15</v>
      </c>
      <c r="N604" t="s">
        <v>23</v>
      </c>
    </row>
    <row r="605" spans="1:14" x14ac:dyDescent="0.25">
      <c r="A605" t="s">
        <v>108</v>
      </c>
      <c r="B605" t="s">
        <v>105</v>
      </c>
      <c r="C605" t="s">
        <v>32</v>
      </c>
      <c r="D605" t="s">
        <v>46</v>
      </c>
      <c r="E605" t="s">
        <v>17</v>
      </c>
      <c r="F605" t="s">
        <v>17</v>
      </c>
      <c r="G605">
        <v>4</v>
      </c>
      <c r="H605">
        <v>94</v>
      </c>
      <c r="I605">
        <v>2</v>
      </c>
      <c r="J605">
        <v>0</v>
      </c>
      <c r="K605">
        <v>0</v>
      </c>
      <c r="L605" s="5">
        <f t="shared" si="9"/>
        <v>100</v>
      </c>
      <c r="M605" t="s">
        <v>25</v>
      </c>
      <c r="N605" t="s">
        <v>23</v>
      </c>
    </row>
    <row r="606" spans="1:14" x14ac:dyDescent="0.25">
      <c r="A606" t="s">
        <v>108</v>
      </c>
      <c r="B606" t="s">
        <v>105</v>
      </c>
      <c r="C606" t="s">
        <v>32</v>
      </c>
      <c r="D606" t="s">
        <v>46</v>
      </c>
      <c r="E606" t="s">
        <v>27</v>
      </c>
      <c r="F606" t="s">
        <v>28</v>
      </c>
      <c r="G606">
        <v>2</v>
      </c>
      <c r="H606">
        <v>60</v>
      </c>
      <c r="I606">
        <v>0</v>
      </c>
      <c r="J606">
        <v>1</v>
      </c>
      <c r="K606">
        <v>0</v>
      </c>
      <c r="L606" s="5">
        <f t="shared" si="9"/>
        <v>63</v>
      </c>
      <c r="M606" t="s">
        <v>25</v>
      </c>
      <c r="N606" t="s">
        <v>23</v>
      </c>
    </row>
    <row r="607" spans="1:14" x14ac:dyDescent="0.25">
      <c r="A607" t="s">
        <v>108</v>
      </c>
      <c r="B607" t="s">
        <v>105</v>
      </c>
      <c r="C607" t="s">
        <v>32</v>
      </c>
      <c r="D607" t="s">
        <v>46</v>
      </c>
      <c r="E607" t="s">
        <v>27</v>
      </c>
      <c r="F607" t="s">
        <v>28</v>
      </c>
      <c r="G607">
        <v>6</v>
      </c>
      <c r="H607">
        <v>108</v>
      </c>
      <c r="I607">
        <v>0</v>
      </c>
      <c r="J607">
        <v>1</v>
      </c>
      <c r="K607">
        <v>30</v>
      </c>
      <c r="L607" s="5">
        <f t="shared" si="9"/>
        <v>145</v>
      </c>
      <c r="M607" t="s">
        <v>25</v>
      </c>
      <c r="N607" t="s">
        <v>23</v>
      </c>
    </row>
    <row r="608" spans="1:14" x14ac:dyDescent="0.25">
      <c r="A608" t="s">
        <v>108</v>
      </c>
      <c r="B608" t="s">
        <v>105</v>
      </c>
      <c r="C608" t="s">
        <v>32</v>
      </c>
      <c r="D608" t="s">
        <v>46</v>
      </c>
      <c r="E608" t="s">
        <v>24</v>
      </c>
      <c r="F608" t="s">
        <v>24</v>
      </c>
      <c r="G608">
        <v>7</v>
      </c>
      <c r="H608">
        <v>30</v>
      </c>
      <c r="I608">
        <v>1</v>
      </c>
      <c r="J608">
        <v>0</v>
      </c>
      <c r="K608">
        <v>5</v>
      </c>
      <c r="L608" s="5">
        <f t="shared" si="9"/>
        <v>43</v>
      </c>
      <c r="M608" t="s">
        <v>15</v>
      </c>
      <c r="N608" t="s">
        <v>23</v>
      </c>
    </row>
    <row r="609" spans="1:14" x14ac:dyDescent="0.25">
      <c r="A609" t="s">
        <v>109</v>
      </c>
      <c r="B609" t="s">
        <v>105</v>
      </c>
      <c r="C609" t="s">
        <v>12</v>
      </c>
      <c r="D609" t="s">
        <v>46</v>
      </c>
      <c r="E609" t="s">
        <v>17</v>
      </c>
      <c r="F609" t="s">
        <v>17</v>
      </c>
      <c r="G609">
        <v>15</v>
      </c>
      <c r="H609">
        <v>44</v>
      </c>
      <c r="I609">
        <v>11</v>
      </c>
      <c r="J609">
        <v>1</v>
      </c>
      <c r="K609">
        <v>26</v>
      </c>
      <c r="L609" s="5">
        <f t="shared" si="9"/>
        <v>97</v>
      </c>
      <c r="M609" t="s">
        <v>15</v>
      </c>
      <c r="N609" t="s">
        <v>23</v>
      </c>
    </row>
    <row r="610" spans="1:14" x14ac:dyDescent="0.25">
      <c r="A610" t="s">
        <v>109</v>
      </c>
      <c r="B610" t="s">
        <v>105</v>
      </c>
      <c r="C610" t="s">
        <v>12</v>
      </c>
      <c r="D610" t="s">
        <v>46</v>
      </c>
      <c r="E610" t="s">
        <v>17</v>
      </c>
      <c r="F610" t="s">
        <v>17</v>
      </c>
      <c r="G610">
        <v>4</v>
      </c>
      <c r="H610">
        <v>32</v>
      </c>
      <c r="I610">
        <v>0</v>
      </c>
      <c r="J610">
        <v>0</v>
      </c>
      <c r="K610">
        <v>0</v>
      </c>
      <c r="L610" s="5">
        <f t="shared" si="9"/>
        <v>36</v>
      </c>
      <c r="M610" t="s">
        <v>25</v>
      </c>
      <c r="N610" t="s">
        <v>23</v>
      </c>
    </row>
    <row r="611" spans="1:14" x14ac:dyDescent="0.25">
      <c r="A611" t="s">
        <v>109</v>
      </c>
      <c r="B611" t="s">
        <v>105</v>
      </c>
      <c r="C611" t="s">
        <v>12</v>
      </c>
      <c r="D611" t="s">
        <v>46</v>
      </c>
      <c r="E611" t="s">
        <v>27</v>
      </c>
      <c r="F611" t="s">
        <v>28</v>
      </c>
      <c r="G611">
        <v>81</v>
      </c>
      <c r="H611">
        <v>32</v>
      </c>
      <c r="I611">
        <v>1</v>
      </c>
      <c r="J611">
        <v>0</v>
      </c>
      <c r="K611">
        <v>371</v>
      </c>
      <c r="L611" s="5">
        <f t="shared" si="9"/>
        <v>485</v>
      </c>
      <c r="M611" t="s">
        <v>25</v>
      </c>
      <c r="N611" t="s">
        <v>23</v>
      </c>
    </row>
    <row r="612" spans="1:14" x14ac:dyDescent="0.25">
      <c r="A612" t="s">
        <v>109</v>
      </c>
      <c r="B612" t="s">
        <v>105</v>
      </c>
      <c r="C612" t="s">
        <v>12</v>
      </c>
      <c r="D612" t="s">
        <v>46</v>
      </c>
      <c r="E612" t="s">
        <v>60</v>
      </c>
      <c r="F612" t="s">
        <v>60</v>
      </c>
      <c r="G612">
        <v>17</v>
      </c>
      <c r="H612">
        <v>3</v>
      </c>
      <c r="I612">
        <v>0</v>
      </c>
      <c r="J612">
        <v>0</v>
      </c>
      <c r="K612">
        <v>24</v>
      </c>
      <c r="L612" s="5">
        <f t="shared" si="9"/>
        <v>44</v>
      </c>
      <c r="M612" t="s">
        <v>15</v>
      </c>
      <c r="N612" t="s">
        <v>23</v>
      </c>
    </row>
    <row r="613" spans="1:14" x14ac:dyDescent="0.25">
      <c r="A613" t="s">
        <v>109</v>
      </c>
      <c r="B613" t="s">
        <v>105</v>
      </c>
      <c r="C613" t="s">
        <v>12</v>
      </c>
      <c r="D613" t="s">
        <v>46</v>
      </c>
      <c r="E613" t="s">
        <v>24</v>
      </c>
      <c r="F613" t="s">
        <v>24</v>
      </c>
      <c r="G613">
        <v>69</v>
      </c>
      <c r="H613">
        <v>84</v>
      </c>
      <c r="I613">
        <v>0</v>
      </c>
      <c r="J613">
        <v>0</v>
      </c>
      <c r="K613">
        <v>119</v>
      </c>
      <c r="L613" s="5">
        <f t="shared" si="9"/>
        <v>272</v>
      </c>
      <c r="M613" t="s">
        <v>25</v>
      </c>
      <c r="N613" t="s">
        <v>23</v>
      </c>
    </row>
    <row r="614" spans="1:14" x14ac:dyDescent="0.25">
      <c r="A614" t="s">
        <v>109</v>
      </c>
      <c r="B614" t="s">
        <v>105</v>
      </c>
      <c r="C614" t="s">
        <v>12</v>
      </c>
      <c r="D614" t="s">
        <v>46</v>
      </c>
      <c r="E614" t="s">
        <v>59</v>
      </c>
      <c r="F614" t="s">
        <v>20</v>
      </c>
      <c r="G614">
        <v>40</v>
      </c>
      <c r="H614">
        <v>330</v>
      </c>
      <c r="I614">
        <v>0</v>
      </c>
      <c r="J614">
        <v>4</v>
      </c>
      <c r="K614">
        <v>24</v>
      </c>
      <c r="L614" s="5">
        <f t="shared" si="9"/>
        <v>398</v>
      </c>
      <c r="M614" t="s">
        <v>15</v>
      </c>
      <c r="N614" t="s">
        <v>23</v>
      </c>
    </row>
    <row r="615" spans="1:14" x14ac:dyDescent="0.25">
      <c r="A615" t="s">
        <v>109</v>
      </c>
      <c r="B615" t="s">
        <v>105</v>
      </c>
      <c r="C615" t="s">
        <v>12</v>
      </c>
      <c r="D615" t="s">
        <v>46</v>
      </c>
      <c r="E615" t="s">
        <v>24</v>
      </c>
      <c r="F615" t="s">
        <v>24</v>
      </c>
      <c r="G615">
        <v>18</v>
      </c>
      <c r="H615">
        <v>17</v>
      </c>
      <c r="I615">
        <v>0</v>
      </c>
      <c r="J615">
        <v>0</v>
      </c>
      <c r="K615">
        <v>27</v>
      </c>
      <c r="L615" s="5">
        <f t="shared" si="9"/>
        <v>62</v>
      </c>
      <c r="M615" t="s">
        <v>15</v>
      </c>
      <c r="N615" t="s">
        <v>23</v>
      </c>
    </row>
    <row r="616" spans="1:14" x14ac:dyDescent="0.25">
      <c r="A616" t="s">
        <v>109</v>
      </c>
      <c r="B616" t="s">
        <v>105</v>
      </c>
      <c r="C616" t="s">
        <v>12</v>
      </c>
      <c r="D616" t="s">
        <v>46</v>
      </c>
      <c r="E616" t="s">
        <v>17</v>
      </c>
      <c r="F616" t="s">
        <v>17</v>
      </c>
      <c r="G616">
        <v>15</v>
      </c>
      <c r="H616">
        <v>47</v>
      </c>
      <c r="I616">
        <v>0</v>
      </c>
      <c r="J616">
        <v>1</v>
      </c>
      <c r="K616">
        <v>68</v>
      </c>
      <c r="L616" s="5">
        <f t="shared" si="9"/>
        <v>131</v>
      </c>
      <c r="M616" t="s">
        <v>15</v>
      </c>
      <c r="N616" t="s">
        <v>23</v>
      </c>
    </row>
    <row r="617" spans="1:14" x14ac:dyDescent="0.25">
      <c r="A617" t="s">
        <v>109</v>
      </c>
      <c r="B617" t="s">
        <v>105</v>
      </c>
      <c r="C617" t="s">
        <v>12</v>
      </c>
      <c r="D617" t="s">
        <v>46</v>
      </c>
      <c r="E617" t="s">
        <v>17</v>
      </c>
      <c r="F617" t="s">
        <v>17</v>
      </c>
      <c r="G617">
        <v>22</v>
      </c>
      <c r="H617">
        <v>51</v>
      </c>
      <c r="I617">
        <v>6</v>
      </c>
      <c r="J617">
        <v>0</v>
      </c>
      <c r="K617">
        <v>51</v>
      </c>
      <c r="L617" s="5">
        <f t="shared" si="9"/>
        <v>130</v>
      </c>
      <c r="M617" t="s">
        <v>25</v>
      </c>
      <c r="N617" t="s">
        <v>23</v>
      </c>
    </row>
    <row r="618" spans="1:14" x14ac:dyDescent="0.25">
      <c r="A618" t="s">
        <v>109</v>
      </c>
      <c r="B618" t="s">
        <v>105</v>
      </c>
      <c r="C618" t="s">
        <v>12</v>
      </c>
      <c r="D618" t="s">
        <v>46</v>
      </c>
      <c r="E618" t="s">
        <v>41</v>
      </c>
      <c r="F618" t="s">
        <v>41</v>
      </c>
      <c r="G618">
        <v>14</v>
      </c>
      <c r="H618">
        <v>158</v>
      </c>
      <c r="I618">
        <v>1</v>
      </c>
      <c r="J618">
        <v>1</v>
      </c>
      <c r="K618">
        <v>15</v>
      </c>
      <c r="L618" s="5">
        <f t="shared" si="9"/>
        <v>189</v>
      </c>
      <c r="M618" t="s">
        <v>15</v>
      </c>
      <c r="N618" t="s">
        <v>23</v>
      </c>
    </row>
    <row r="619" spans="1:14" x14ac:dyDescent="0.25">
      <c r="A619" t="s">
        <v>109</v>
      </c>
      <c r="B619" t="s">
        <v>105</v>
      </c>
      <c r="C619" t="s">
        <v>12</v>
      </c>
      <c r="D619" t="s">
        <v>46</v>
      </c>
      <c r="E619" t="s">
        <v>41</v>
      </c>
      <c r="F619" t="s">
        <v>41</v>
      </c>
      <c r="G619">
        <v>22</v>
      </c>
      <c r="H619">
        <v>56</v>
      </c>
      <c r="I619">
        <v>6</v>
      </c>
      <c r="J619">
        <v>0</v>
      </c>
      <c r="K619">
        <v>77</v>
      </c>
      <c r="L619" s="5">
        <f t="shared" si="9"/>
        <v>161</v>
      </c>
      <c r="M619" t="s">
        <v>25</v>
      </c>
      <c r="N619" t="s">
        <v>23</v>
      </c>
    </row>
    <row r="620" spans="1:14" x14ac:dyDescent="0.25">
      <c r="A620" t="s">
        <v>109</v>
      </c>
      <c r="B620" t="s">
        <v>105</v>
      </c>
      <c r="C620" t="s">
        <v>12</v>
      </c>
      <c r="D620" t="s">
        <v>46</v>
      </c>
      <c r="E620" t="s">
        <v>17</v>
      </c>
      <c r="F620" t="s">
        <v>17</v>
      </c>
      <c r="G620">
        <v>15</v>
      </c>
      <c r="H620">
        <v>176</v>
      </c>
      <c r="I620">
        <v>0</v>
      </c>
      <c r="J620">
        <v>2</v>
      </c>
      <c r="K620">
        <v>28</v>
      </c>
      <c r="L620" s="5">
        <f t="shared" si="9"/>
        <v>221</v>
      </c>
      <c r="M620" t="s">
        <v>15</v>
      </c>
      <c r="N620" t="s">
        <v>23</v>
      </c>
    </row>
    <row r="621" spans="1:14" x14ac:dyDescent="0.25">
      <c r="A621" t="s">
        <v>109</v>
      </c>
      <c r="B621" t="s">
        <v>105</v>
      </c>
      <c r="C621" t="s">
        <v>12</v>
      </c>
      <c r="D621" t="s">
        <v>46</v>
      </c>
      <c r="E621" t="s">
        <v>17</v>
      </c>
      <c r="F621" t="s">
        <v>17</v>
      </c>
      <c r="G621">
        <v>36</v>
      </c>
      <c r="H621">
        <v>172</v>
      </c>
      <c r="I621">
        <v>2</v>
      </c>
      <c r="J621">
        <v>0</v>
      </c>
      <c r="K621">
        <v>78</v>
      </c>
      <c r="L621" s="5">
        <f t="shared" si="9"/>
        <v>288</v>
      </c>
      <c r="M621" t="s">
        <v>25</v>
      </c>
      <c r="N621" t="s">
        <v>23</v>
      </c>
    </row>
    <row r="622" spans="1:14" x14ac:dyDescent="0.25">
      <c r="A622" t="s">
        <v>109</v>
      </c>
      <c r="B622" t="s">
        <v>105</v>
      </c>
      <c r="C622" t="s">
        <v>12</v>
      </c>
      <c r="D622" t="s">
        <v>46</v>
      </c>
      <c r="E622" t="s">
        <v>17</v>
      </c>
      <c r="F622" t="s">
        <v>17</v>
      </c>
      <c r="G622">
        <v>15</v>
      </c>
      <c r="H622">
        <v>176</v>
      </c>
      <c r="I622">
        <v>0</v>
      </c>
      <c r="J622">
        <v>2</v>
      </c>
      <c r="K622">
        <v>28</v>
      </c>
      <c r="L622" s="5">
        <f t="shared" si="9"/>
        <v>221</v>
      </c>
      <c r="M622" t="s">
        <v>15</v>
      </c>
      <c r="N622" t="s">
        <v>23</v>
      </c>
    </row>
    <row r="623" spans="1:14" x14ac:dyDescent="0.25">
      <c r="A623" t="s">
        <v>109</v>
      </c>
      <c r="B623" t="s">
        <v>105</v>
      </c>
      <c r="C623" t="s">
        <v>12</v>
      </c>
      <c r="D623" t="s">
        <v>46</v>
      </c>
      <c r="E623" t="s">
        <v>17</v>
      </c>
      <c r="F623" t="s">
        <v>17</v>
      </c>
      <c r="G623">
        <v>36</v>
      </c>
      <c r="H623">
        <v>172</v>
      </c>
      <c r="I623">
        <v>2</v>
      </c>
      <c r="J623">
        <v>0</v>
      </c>
      <c r="K623">
        <v>78</v>
      </c>
      <c r="L623" s="5">
        <f t="shared" si="9"/>
        <v>288</v>
      </c>
      <c r="M623" t="s">
        <v>25</v>
      </c>
      <c r="N623" t="s">
        <v>23</v>
      </c>
    </row>
    <row r="624" spans="1:14" x14ac:dyDescent="0.25">
      <c r="A624" t="s">
        <v>109</v>
      </c>
      <c r="B624" t="s">
        <v>105</v>
      </c>
      <c r="C624" t="s">
        <v>12</v>
      </c>
      <c r="D624" t="s">
        <v>46</v>
      </c>
      <c r="E624" t="s">
        <v>17</v>
      </c>
      <c r="F624" t="s">
        <v>17</v>
      </c>
      <c r="G624">
        <v>15</v>
      </c>
      <c r="H624">
        <v>176</v>
      </c>
      <c r="I624">
        <v>0</v>
      </c>
      <c r="J624">
        <v>2</v>
      </c>
      <c r="K624">
        <v>28</v>
      </c>
      <c r="L624" s="5">
        <f t="shared" si="9"/>
        <v>221</v>
      </c>
      <c r="M624" t="s">
        <v>15</v>
      </c>
      <c r="N624" t="s">
        <v>23</v>
      </c>
    </row>
    <row r="625" spans="1:14" x14ac:dyDescent="0.25">
      <c r="A625" t="s">
        <v>109</v>
      </c>
      <c r="B625" t="s">
        <v>105</v>
      </c>
      <c r="C625" t="s">
        <v>12</v>
      </c>
      <c r="D625" t="s">
        <v>46</v>
      </c>
      <c r="E625" t="s">
        <v>17</v>
      </c>
      <c r="F625" t="s">
        <v>17</v>
      </c>
      <c r="G625">
        <v>36</v>
      </c>
      <c r="H625">
        <v>172</v>
      </c>
      <c r="I625">
        <v>2</v>
      </c>
      <c r="J625">
        <v>0</v>
      </c>
      <c r="K625">
        <v>78</v>
      </c>
      <c r="L625" s="5">
        <f t="shared" si="9"/>
        <v>288</v>
      </c>
      <c r="M625" t="s">
        <v>25</v>
      </c>
      <c r="N625" t="s">
        <v>23</v>
      </c>
    </row>
    <row r="626" spans="1:14" x14ac:dyDescent="0.25">
      <c r="A626" t="s">
        <v>109</v>
      </c>
      <c r="B626" t="s">
        <v>105</v>
      </c>
      <c r="C626" t="s">
        <v>12</v>
      </c>
      <c r="D626" t="s">
        <v>46</v>
      </c>
      <c r="E626" t="s">
        <v>17</v>
      </c>
      <c r="F626" t="s">
        <v>17</v>
      </c>
      <c r="G626">
        <v>5</v>
      </c>
      <c r="H626">
        <v>21</v>
      </c>
      <c r="I626">
        <v>0</v>
      </c>
      <c r="J626">
        <v>1</v>
      </c>
      <c r="K626">
        <v>9</v>
      </c>
      <c r="L626" s="5">
        <f t="shared" si="9"/>
        <v>36</v>
      </c>
      <c r="M626" t="s">
        <v>15</v>
      </c>
      <c r="N626" t="s">
        <v>23</v>
      </c>
    </row>
    <row r="627" spans="1:14" x14ac:dyDescent="0.25">
      <c r="A627" t="s">
        <v>109</v>
      </c>
      <c r="B627" t="s">
        <v>105</v>
      </c>
      <c r="C627" t="s">
        <v>12</v>
      </c>
      <c r="D627" t="s">
        <v>46</v>
      </c>
      <c r="E627" t="s">
        <v>17</v>
      </c>
      <c r="F627" t="s">
        <v>17</v>
      </c>
      <c r="G627">
        <v>7</v>
      </c>
      <c r="H627">
        <v>40</v>
      </c>
      <c r="I627">
        <v>0</v>
      </c>
      <c r="J627">
        <v>0</v>
      </c>
      <c r="K627">
        <v>0</v>
      </c>
      <c r="L627" s="5">
        <f t="shared" si="9"/>
        <v>47</v>
      </c>
      <c r="M627" t="s">
        <v>25</v>
      </c>
      <c r="N627" t="s">
        <v>23</v>
      </c>
    </row>
    <row r="628" spans="1:14" x14ac:dyDescent="0.25">
      <c r="A628" t="s">
        <v>109</v>
      </c>
      <c r="B628" t="s">
        <v>105</v>
      </c>
      <c r="C628" t="s">
        <v>12</v>
      </c>
      <c r="D628" t="s">
        <v>46</v>
      </c>
      <c r="E628" t="s">
        <v>17</v>
      </c>
      <c r="F628" t="s">
        <v>17</v>
      </c>
      <c r="G628">
        <v>5</v>
      </c>
      <c r="H628">
        <v>6</v>
      </c>
      <c r="I628">
        <v>0</v>
      </c>
      <c r="J628">
        <v>1</v>
      </c>
      <c r="K628">
        <v>12</v>
      </c>
      <c r="L628" s="5">
        <f t="shared" si="9"/>
        <v>24</v>
      </c>
      <c r="M628" t="s">
        <v>15</v>
      </c>
      <c r="N628" t="s">
        <v>23</v>
      </c>
    </row>
    <row r="629" spans="1:14" x14ac:dyDescent="0.25">
      <c r="A629" t="s">
        <v>109</v>
      </c>
      <c r="B629" t="s">
        <v>105</v>
      </c>
      <c r="C629" t="s">
        <v>12</v>
      </c>
      <c r="D629" t="s">
        <v>46</v>
      </c>
      <c r="E629" t="s">
        <v>17</v>
      </c>
      <c r="F629" t="s">
        <v>17</v>
      </c>
      <c r="G629">
        <v>11</v>
      </c>
      <c r="H629">
        <v>28</v>
      </c>
      <c r="I629">
        <v>0</v>
      </c>
      <c r="J629">
        <v>0</v>
      </c>
      <c r="K629">
        <v>0</v>
      </c>
      <c r="L629" s="5">
        <f t="shared" si="9"/>
        <v>39</v>
      </c>
      <c r="M629" t="s">
        <v>25</v>
      </c>
      <c r="N629" t="s">
        <v>23</v>
      </c>
    </row>
    <row r="630" spans="1:14" x14ac:dyDescent="0.25">
      <c r="A630" t="s">
        <v>109</v>
      </c>
      <c r="B630" t="s">
        <v>105</v>
      </c>
      <c r="C630" t="s">
        <v>12</v>
      </c>
      <c r="D630" t="s">
        <v>46</v>
      </c>
      <c r="E630" t="s">
        <v>17</v>
      </c>
      <c r="F630" t="s">
        <v>17</v>
      </c>
      <c r="G630">
        <v>15</v>
      </c>
      <c r="H630">
        <v>47</v>
      </c>
      <c r="I630">
        <v>0</v>
      </c>
      <c r="J630">
        <v>1</v>
      </c>
      <c r="K630">
        <v>68</v>
      </c>
      <c r="L630" s="5">
        <f t="shared" si="9"/>
        <v>131</v>
      </c>
      <c r="M630" t="s">
        <v>15</v>
      </c>
      <c r="N630" t="s">
        <v>23</v>
      </c>
    </row>
    <row r="631" spans="1:14" x14ac:dyDescent="0.25">
      <c r="A631" t="s">
        <v>109</v>
      </c>
      <c r="B631" t="s">
        <v>105</v>
      </c>
      <c r="C631" t="s">
        <v>12</v>
      </c>
      <c r="D631" t="s">
        <v>46</v>
      </c>
      <c r="E631" t="s">
        <v>17</v>
      </c>
      <c r="F631" t="s">
        <v>17</v>
      </c>
      <c r="G631">
        <v>22</v>
      </c>
      <c r="H631">
        <v>51</v>
      </c>
      <c r="I631">
        <v>6</v>
      </c>
      <c r="J631">
        <v>0</v>
      </c>
      <c r="K631">
        <v>51</v>
      </c>
      <c r="L631" s="5">
        <f t="shared" si="9"/>
        <v>130</v>
      </c>
      <c r="M631" t="s">
        <v>25</v>
      </c>
      <c r="N631" t="s">
        <v>23</v>
      </c>
    </row>
    <row r="632" spans="1:14" x14ac:dyDescent="0.25">
      <c r="A632" t="s">
        <v>109</v>
      </c>
      <c r="B632" t="s">
        <v>105</v>
      </c>
      <c r="C632" t="s">
        <v>12</v>
      </c>
      <c r="D632" t="s">
        <v>46</v>
      </c>
      <c r="E632" t="s">
        <v>41</v>
      </c>
      <c r="F632" t="s">
        <v>41</v>
      </c>
      <c r="G632">
        <v>14</v>
      </c>
      <c r="H632">
        <v>158</v>
      </c>
      <c r="I632">
        <v>1</v>
      </c>
      <c r="J632">
        <v>1</v>
      </c>
      <c r="K632">
        <v>15</v>
      </c>
      <c r="L632" s="5">
        <f t="shared" si="9"/>
        <v>189</v>
      </c>
      <c r="M632" t="s">
        <v>15</v>
      </c>
      <c r="N632" t="s">
        <v>23</v>
      </c>
    </row>
    <row r="633" spans="1:14" x14ac:dyDescent="0.25">
      <c r="A633" t="s">
        <v>109</v>
      </c>
      <c r="B633" t="s">
        <v>105</v>
      </c>
      <c r="C633" t="s">
        <v>12</v>
      </c>
      <c r="D633" t="s">
        <v>46</v>
      </c>
      <c r="E633" t="s">
        <v>41</v>
      </c>
      <c r="F633" t="s">
        <v>41</v>
      </c>
      <c r="G633">
        <v>22</v>
      </c>
      <c r="H633">
        <v>56</v>
      </c>
      <c r="I633">
        <v>6</v>
      </c>
      <c r="J633">
        <v>0</v>
      </c>
      <c r="K633">
        <v>77</v>
      </c>
      <c r="L633" s="5">
        <f t="shared" si="9"/>
        <v>161</v>
      </c>
      <c r="M633" t="s">
        <v>25</v>
      </c>
      <c r="N633" t="s">
        <v>23</v>
      </c>
    </row>
    <row r="634" spans="1:14" x14ac:dyDescent="0.25">
      <c r="A634" t="s">
        <v>109</v>
      </c>
      <c r="B634" t="s">
        <v>105</v>
      </c>
      <c r="C634" t="s">
        <v>12</v>
      </c>
      <c r="D634" t="s">
        <v>46</v>
      </c>
      <c r="E634" t="s">
        <v>17</v>
      </c>
      <c r="F634" t="s">
        <v>17</v>
      </c>
      <c r="G634">
        <v>15</v>
      </c>
      <c r="H634">
        <v>176</v>
      </c>
      <c r="I634">
        <v>0</v>
      </c>
      <c r="J634">
        <v>2</v>
      </c>
      <c r="K634">
        <v>28</v>
      </c>
      <c r="L634" s="5">
        <f t="shared" si="9"/>
        <v>221</v>
      </c>
      <c r="M634" t="s">
        <v>15</v>
      </c>
      <c r="N634" t="s">
        <v>23</v>
      </c>
    </row>
    <row r="635" spans="1:14" x14ac:dyDescent="0.25">
      <c r="A635" t="s">
        <v>109</v>
      </c>
      <c r="B635" t="s">
        <v>105</v>
      </c>
      <c r="C635" t="s">
        <v>12</v>
      </c>
      <c r="D635" t="s">
        <v>46</v>
      </c>
      <c r="E635" t="s">
        <v>17</v>
      </c>
      <c r="F635" t="s">
        <v>17</v>
      </c>
      <c r="G635">
        <v>36</v>
      </c>
      <c r="H635">
        <v>172</v>
      </c>
      <c r="I635">
        <v>2</v>
      </c>
      <c r="J635">
        <v>0</v>
      </c>
      <c r="K635">
        <v>78</v>
      </c>
      <c r="L635" s="5">
        <f t="shared" si="9"/>
        <v>288</v>
      </c>
      <c r="M635" t="s">
        <v>25</v>
      </c>
      <c r="N635" t="s">
        <v>23</v>
      </c>
    </row>
    <row r="636" spans="1:14" x14ac:dyDescent="0.25">
      <c r="A636" t="s">
        <v>109</v>
      </c>
      <c r="B636" t="s">
        <v>105</v>
      </c>
      <c r="C636" t="s">
        <v>12</v>
      </c>
      <c r="D636" t="s">
        <v>46</v>
      </c>
      <c r="E636" t="s">
        <v>20</v>
      </c>
      <c r="F636" t="s">
        <v>20</v>
      </c>
      <c r="G636">
        <v>28</v>
      </c>
      <c r="H636">
        <v>152</v>
      </c>
      <c r="I636">
        <v>0</v>
      </c>
      <c r="J636">
        <v>6</v>
      </c>
      <c r="K636">
        <v>90</v>
      </c>
      <c r="L636" s="5">
        <f t="shared" si="9"/>
        <v>276</v>
      </c>
      <c r="M636" t="s">
        <v>15</v>
      </c>
      <c r="N636" t="s">
        <v>23</v>
      </c>
    </row>
    <row r="637" spans="1:14" x14ac:dyDescent="0.25">
      <c r="A637" t="s">
        <v>109</v>
      </c>
      <c r="B637" t="s">
        <v>105</v>
      </c>
      <c r="C637" t="s">
        <v>12</v>
      </c>
      <c r="D637" t="s">
        <v>46</v>
      </c>
      <c r="E637" t="s">
        <v>27</v>
      </c>
      <c r="F637" t="s">
        <v>28</v>
      </c>
      <c r="G637">
        <v>55</v>
      </c>
      <c r="H637">
        <v>39</v>
      </c>
      <c r="I637">
        <v>11</v>
      </c>
      <c r="J637">
        <v>0</v>
      </c>
      <c r="K637">
        <v>93</v>
      </c>
      <c r="L637" s="5">
        <f t="shared" si="9"/>
        <v>198</v>
      </c>
      <c r="M637" t="s">
        <v>25</v>
      </c>
      <c r="N637" t="s">
        <v>23</v>
      </c>
    </row>
    <row r="638" spans="1:14" x14ac:dyDescent="0.25">
      <c r="A638" t="s">
        <v>110</v>
      </c>
      <c r="B638" t="s">
        <v>105</v>
      </c>
      <c r="C638" t="s">
        <v>32</v>
      </c>
      <c r="D638" t="s">
        <v>46</v>
      </c>
      <c r="E638" t="s">
        <v>14</v>
      </c>
      <c r="F638" t="s">
        <v>14</v>
      </c>
      <c r="G638">
        <v>7</v>
      </c>
      <c r="H638">
        <v>126</v>
      </c>
      <c r="I638">
        <v>2</v>
      </c>
      <c r="J638">
        <v>0</v>
      </c>
      <c r="K638">
        <v>0</v>
      </c>
      <c r="L638" s="5">
        <f t="shared" si="9"/>
        <v>135</v>
      </c>
      <c r="M638" t="s">
        <v>15</v>
      </c>
      <c r="N638" t="s">
        <v>23</v>
      </c>
    </row>
    <row r="639" spans="1:14" x14ac:dyDescent="0.25">
      <c r="A639" t="s">
        <v>110</v>
      </c>
      <c r="B639" t="s">
        <v>105</v>
      </c>
      <c r="C639" t="s">
        <v>32</v>
      </c>
      <c r="D639" t="s">
        <v>46</v>
      </c>
      <c r="E639" t="s">
        <v>17</v>
      </c>
      <c r="F639" t="s">
        <v>17</v>
      </c>
      <c r="G639">
        <v>5</v>
      </c>
      <c r="H639">
        <v>240</v>
      </c>
      <c r="I639">
        <v>0</v>
      </c>
      <c r="J639">
        <v>0</v>
      </c>
      <c r="K639">
        <v>5</v>
      </c>
      <c r="L639" s="5">
        <f t="shared" si="9"/>
        <v>250</v>
      </c>
      <c r="M639" t="s">
        <v>15</v>
      </c>
      <c r="N639" t="s">
        <v>23</v>
      </c>
    </row>
    <row r="640" spans="1:14" x14ac:dyDescent="0.25">
      <c r="A640" t="s">
        <v>110</v>
      </c>
      <c r="B640" t="s">
        <v>105</v>
      </c>
      <c r="C640" t="s">
        <v>32</v>
      </c>
      <c r="D640" t="s">
        <v>46</v>
      </c>
      <c r="E640" t="s">
        <v>17</v>
      </c>
      <c r="F640" t="s">
        <v>17</v>
      </c>
      <c r="G640">
        <v>6</v>
      </c>
      <c r="H640">
        <v>76</v>
      </c>
      <c r="I640">
        <v>0</v>
      </c>
      <c r="J640">
        <v>0</v>
      </c>
      <c r="K640">
        <v>0</v>
      </c>
      <c r="L640" s="5">
        <f t="shared" si="9"/>
        <v>82</v>
      </c>
      <c r="M640" t="s">
        <v>25</v>
      </c>
      <c r="N640" t="s">
        <v>23</v>
      </c>
    </row>
    <row r="641" spans="1:14" x14ac:dyDescent="0.25">
      <c r="A641" t="s">
        <v>110</v>
      </c>
      <c r="B641" t="s">
        <v>105</v>
      </c>
      <c r="C641" t="s">
        <v>32</v>
      </c>
      <c r="D641" t="s">
        <v>46</v>
      </c>
      <c r="E641" t="s">
        <v>27</v>
      </c>
      <c r="F641" t="s">
        <v>28</v>
      </c>
      <c r="G641">
        <v>2</v>
      </c>
      <c r="H641">
        <v>36</v>
      </c>
      <c r="I641">
        <v>1</v>
      </c>
      <c r="J641">
        <v>0</v>
      </c>
      <c r="K641">
        <v>10</v>
      </c>
      <c r="L641" s="5">
        <f t="shared" si="9"/>
        <v>49</v>
      </c>
      <c r="M641" t="s">
        <v>25</v>
      </c>
      <c r="N641" t="s">
        <v>23</v>
      </c>
    </row>
    <row r="642" spans="1:14" x14ac:dyDescent="0.25">
      <c r="A642" t="s">
        <v>110</v>
      </c>
      <c r="B642" t="s">
        <v>105</v>
      </c>
      <c r="C642" t="s">
        <v>32</v>
      </c>
      <c r="D642" t="s">
        <v>46</v>
      </c>
      <c r="E642" t="s">
        <v>27</v>
      </c>
      <c r="F642" t="s">
        <v>28</v>
      </c>
      <c r="G642">
        <v>9</v>
      </c>
      <c r="H642">
        <v>124</v>
      </c>
      <c r="I642">
        <v>0</v>
      </c>
      <c r="J642">
        <v>0</v>
      </c>
      <c r="K642">
        <v>0</v>
      </c>
      <c r="L642" s="5">
        <f t="shared" si="9"/>
        <v>133</v>
      </c>
      <c r="M642" t="s">
        <v>25</v>
      </c>
      <c r="N642" t="s">
        <v>23</v>
      </c>
    </row>
    <row r="643" spans="1:14" x14ac:dyDescent="0.25">
      <c r="A643" t="s">
        <v>111</v>
      </c>
      <c r="B643" t="s">
        <v>105</v>
      </c>
      <c r="C643" t="s">
        <v>32</v>
      </c>
      <c r="D643" t="s">
        <v>46</v>
      </c>
      <c r="E643" t="s">
        <v>17</v>
      </c>
      <c r="F643" t="s">
        <v>17</v>
      </c>
      <c r="G643">
        <v>6</v>
      </c>
      <c r="H643">
        <v>196</v>
      </c>
      <c r="I643">
        <v>0</v>
      </c>
      <c r="J643">
        <v>1</v>
      </c>
      <c r="K643">
        <v>39</v>
      </c>
      <c r="L643" s="5">
        <f t="shared" si="9"/>
        <v>242</v>
      </c>
      <c r="M643" t="s">
        <v>15</v>
      </c>
      <c r="N643" t="s">
        <v>23</v>
      </c>
    </row>
    <row r="644" spans="1:14" x14ac:dyDescent="0.25">
      <c r="A644" t="s">
        <v>111</v>
      </c>
      <c r="B644" t="s">
        <v>105</v>
      </c>
      <c r="C644" t="s">
        <v>32</v>
      </c>
      <c r="D644" t="s">
        <v>46</v>
      </c>
      <c r="E644" t="s">
        <v>17</v>
      </c>
      <c r="F644" t="s">
        <v>17</v>
      </c>
      <c r="G644">
        <v>4</v>
      </c>
      <c r="H644">
        <v>116</v>
      </c>
      <c r="I644">
        <v>2</v>
      </c>
      <c r="J644">
        <v>0</v>
      </c>
      <c r="K644">
        <v>18</v>
      </c>
      <c r="L644" s="5">
        <f t="shared" ref="L644:L682" si="10">SUM(G644:K644)</f>
        <v>140</v>
      </c>
      <c r="M644" t="s">
        <v>25</v>
      </c>
      <c r="N644" t="s">
        <v>23</v>
      </c>
    </row>
    <row r="645" spans="1:14" x14ac:dyDescent="0.25">
      <c r="A645" t="s">
        <v>111</v>
      </c>
      <c r="B645" t="s">
        <v>105</v>
      </c>
      <c r="C645" t="s">
        <v>32</v>
      </c>
      <c r="D645" t="s">
        <v>46</v>
      </c>
      <c r="E645" t="s">
        <v>17</v>
      </c>
      <c r="F645" t="s">
        <v>17</v>
      </c>
      <c r="G645">
        <v>5</v>
      </c>
      <c r="H645">
        <v>89</v>
      </c>
      <c r="I645">
        <v>0</v>
      </c>
      <c r="J645">
        <v>0</v>
      </c>
      <c r="K645">
        <v>18</v>
      </c>
      <c r="L645" s="5">
        <f t="shared" si="10"/>
        <v>112</v>
      </c>
      <c r="M645" t="s">
        <v>15</v>
      </c>
      <c r="N645" t="s">
        <v>23</v>
      </c>
    </row>
    <row r="646" spans="1:14" x14ac:dyDescent="0.25">
      <c r="A646" t="s">
        <v>111</v>
      </c>
      <c r="B646" t="s">
        <v>105</v>
      </c>
      <c r="C646" t="s">
        <v>32</v>
      </c>
      <c r="D646" t="s">
        <v>46</v>
      </c>
      <c r="E646" t="s">
        <v>17</v>
      </c>
      <c r="F646" t="s">
        <v>17</v>
      </c>
      <c r="G646">
        <v>10</v>
      </c>
      <c r="H646">
        <v>154</v>
      </c>
      <c r="I646">
        <v>2</v>
      </c>
      <c r="J646">
        <v>0</v>
      </c>
      <c r="K646">
        <v>19</v>
      </c>
      <c r="L646" s="5">
        <f t="shared" si="10"/>
        <v>185</v>
      </c>
      <c r="M646" t="s">
        <v>25</v>
      </c>
      <c r="N646" t="s">
        <v>23</v>
      </c>
    </row>
    <row r="647" spans="1:14" x14ac:dyDescent="0.25">
      <c r="A647" t="s">
        <v>111</v>
      </c>
      <c r="B647" t="s">
        <v>105</v>
      </c>
      <c r="C647" t="s">
        <v>32</v>
      </c>
      <c r="D647" t="s">
        <v>46</v>
      </c>
      <c r="E647" t="s">
        <v>41</v>
      </c>
      <c r="F647" t="s">
        <v>41</v>
      </c>
      <c r="G647">
        <v>11</v>
      </c>
      <c r="H647">
        <v>154</v>
      </c>
      <c r="I647">
        <v>2</v>
      </c>
      <c r="J647">
        <v>1</v>
      </c>
      <c r="K647">
        <v>0</v>
      </c>
      <c r="L647" s="5">
        <f t="shared" si="10"/>
        <v>168</v>
      </c>
      <c r="M647" t="s">
        <v>15</v>
      </c>
      <c r="N647" t="s">
        <v>23</v>
      </c>
    </row>
    <row r="648" spans="1:14" x14ac:dyDescent="0.25">
      <c r="A648" t="s">
        <v>111</v>
      </c>
      <c r="B648" t="s">
        <v>105</v>
      </c>
      <c r="C648" t="s">
        <v>32</v>
      </c>
      <c r="D648" t="s">
        <v>46</v>
      </c>
      <c r="E648" t="s">
        <v>41</v>
      </c>
      <c r="F648" t="s">
        <v>41</v>
      </c>
      <c r="G648">
        <v>4</v>
      </c>
      <c r="H648">
        <v>68</v>
      </c>
      <c r="I648">
        <v>2</v>
      </c>
      <c r="J648">
        <v>0</v>
      </c>
      <c r="K648">
        <v>0</v>
      </c>
      <c r="L648" s="5">
        <f t="shared" si="10"/>
        <v>74</v>
      </c>
      <c r="M648" t="s">
        <v>25</v>
      </c>
      <c r="N648" t="s">
        <v>23</v>
      </c>
    </row>
    <row r="649" spans="1:14" x14ac:dyDescent="0.25">
      <c r="A649" t="s">
        <v>111</v>
      </c>
      <c r="B649" t="s">
        <v>105</v>
      </c>
      <c r="C649" t="s">
        <v>32</v>
      </c>
      <c r="D649" t="s">
        <v>46</v>
      </c>
      <c r="E649" t="s">
        <v>14</v>
      </c>
      <c r="F649" t="s">
        <v>14</v>
      </c>
      <c r="G649">
        <v>28</v>
      </c>
      <c r="H649">
        <v>350</v>
      </c>
      <c r="I649">
        <v>0</v>
      </c>
      <c r="J649">
        <v>0</v>
      </c>
      <c r="K649">
        <v>0</v>
      </c>
      <c r="L649" s="5">
        <f t="shared" si="10"/>
        <v>378</v>
      </c>
      <c r="M649" t="s">
        <v>15</v>
      </c>
      <c r="N649" t="s">
        <v>23</v>
      </c>
    </row>
    <row r="650" spans="1:14" x14ac:dyDescent="0.25">
      <c r="A650" t="s">
        <v>111</v>
      </c>
      <c r="B650" t="s">
        <v>105</v>
      </c>
      <c r="C650" t="s">
        <v>32</v>
      </c>
      <c r="D650" t="s">
        <v>46</v>
      </c>
      <c r="E650" t="s">
        <v>59</v>
      </c>
      <c r="F650" t="s">
        <v>20</v>
      </c>
      <c r="G650">
        <v>5</v>
      </c>
      <c r="H650">
        <v>22</v>
      </c>
      <c r="I650">
        <v>0</v>
      </c>
      <c r="J650">
        <v>1</v>
      </c>
      <c r="K650">
        <v>2</v>
      </c>
      <c r="L650" s="5">
        <f t="shared" si="10"/>
        <v>30</v>
      </c>
      <c r="M650" t="s">
        <v>15</v>
      </c>
      <c r="N650" t="s">
        <v>23</v>
      </c>
    </row>
    <row r="651" spans="1:14" x14ac:dyDescent="0.25">
      <c r="A651" t="s">
        <v>111</v>
      </c>
      <c r="B651" t="s">
        <v>105</v>
      </c>
      <c r="C651" t="s">
        <v>32</v>
      </c>
      <c r="D651" t="s">
        <v>46</v>
      </c>
      <c r="E651" t="s">
        <v>59</v>
      </c>
      <c r="F651" t="s">
        <v>20</v>
      </c>
      <c r="G651">
        <v>3</v>
      </c>
      <c r="H651">
        <v>26</v>
      </c>
      <c r="I651">
        <v>0</v>
      </c>
      <c r="J651">
        <v>0</v>
      </c>
      <c r="K651">
        <v>0</v>
      </c>
      <c r="L651" s="5">
        <f t="shared" si="10"/>
        <v>29</v>
      </c>
      <c r="M651" t="s">
        <v>25</v>
      </c>
      <c r="N651" t="s">
        <v>23</v>
      </c>
    </row>
    <row r="652" spans="1:14" x14ac:dyDescent="0.25">
      <c r="A652" t="s">
        <v>111</v>
      </c>
      <c r="B652" t="s">
        <v>105</v>
      </c>
      <c r="C652" t="s">
        <v>32</v>
      </c>
      <c r="D652" t="s">
        <v>46</v>
      </c>
      <c r="E652" t="s">
        <v>27</v>
      </c>
      <c r="F652" t="s">
        <v>28</v>
      </c>
      <c r="G652">
        <v>4</v>
      </c>
      <c r="H652">
        <v>94</v>
      </c>
      <c r="I652">
        <v>2</v>
      </c>
      <c r="J652">
        <v>0</v>
      </c>
      <c r="K652">
        <v>43</v>
      </c>
      <c r="L652" s="5">
        <f t="shared" si="10"/>
        <v>143</v>
      </c>
      <c r="M652" t="s">
        <v>25</v>
      </c>
      <c r="N652" t="s">
        <v>23</v>
      </c>
    </row>
    <row r="653" spans="1:14" x14ac:dyDescent="0.25">
      <c r="A653" t="s">
        <v>111</v>
      </c>
      <c r="B653" t="s">
        <v>105</v>
      </c>
      <c r="C653" t="s">
        <v>32</v>
      </c>
      <c r="D653" t="s">
        <v>46</v>
      </c>
      <c r="E653" t="s">
        <v>27</v>
      </c>
      <c r="F653" t="s">
        <v>28</v>
      </c>
      <c r="G653">
        <v>15</v>
      </c>
      <c r="H653">
        <v>262</v>
      </c>
      <c r="I653">
        <v>0</v>
      </c>
      <c r="J653">
        <v>0</v>
      </c>
      <c r="K653">
        <v>5</v>
      </c>
      <c r="L653" s="5">
        <f t="shared" si="10"/>
        <v>282</v>
      </c>
      <c r="M653" t="s">
        <v>25</v>
      </c>
      <c r="N653" t="s">
        <v>23</v>
      </c>
    </row>
    <row r="654" spans="1:14" x14ac:dyDescent="0.25">
      <c r="A654" t="s">
        <v>111</v>
      </c>
      <c r="B654" t="s">
        <v>105</v>
      </c>
      <c r="C654" t="s">
        <v>32</v>
      </c>
      <c r="D654" t="s">
        <v>46</v>
      </c>
      <c r="E654" t="s">
        <v>24</v>
      </c>
      <c r="F654" t="s">
        <v>24</v>
      </c>
      <c r="G654">
        <v>21</v>
      </c>
      <c r="H654">
        <v>98</v>
      </c>
      <c r="I654">
        <v>2</v>
      </c>
      <c r="J654">
        <v>0</v>
      </c>
      <c r="K654">
        <v>9</v>
      </c>
      <c r="L654" s="5">
        <f t="shared" si="10"/>
        <v>130</v>
      </c>
      <c r="M654" t="s">
        <v>15</v>
      </c>
      <c r="N654" t="s">
        <v>23</v>
      </c>
    </row>
    <row r="655" spans="1:14" x14ac:dyDescent="0.25">
      <c r="A655" t="s">
        <v>111</v>
      </c>
      <c r="B655" t="s">
        <v>105</v>
      </c>
      <c r="C655" t="s">
        <v>32</v>
      </c>
      <c r="D655" t="s">
        <v>46</v>
      </c>
      <c r="E655" t="s">
        <v>24</v>
      </c>
      <c r="F655" t="s">
        <v>24</v>
      </c>
      <c r="G655">
        <v>10</v>
      </c>
      <c r="H655">
        <v>77</v>
      </c>
      <c r="I655">
        <v>0</v>
      </c>
      <c r="J655">
        <v>0</v>
      </c>
      <c r="K655">
        <v>1</v>
      </c>
      <c r="L655" s="5">
        <f t="shared" si="10"/>
        <v>88</v>
      </c>
      <c r="M655" t="s">
        <v>15</v>
      </c>
      <c r="N655" t="s">
        <v>23</v>
      </c>
    </row>
    <row r="656" spans="1:14" x14ac:dyDescent="0.25">
      <c r="A656" t="s">
        <v>112</v>
      </c>
      <c r="B656" t="s">
        <v>105</v>
      </c>
      <c r="C656" t="s">
        <v>22</v>
      </c>
      <c r="D656" t="s">
        <v>30</v>
      </c>
      <c r="E656" t="s">
        <v>17</v>
      </c>
      <c r="F656" t="s">
        <v>17</v>
      </c>
      <c r="G656">
        <v>23</v>
      </c>
      <c r="H656">
        <v>9</v>
      </c>
      <c r="I656">
        <v>0</v>
      </c>
      <c r="J656">
        <v>1</v>
      </c>
      <c r="K656">
        <v>76</v>
      </c>
      <c r="L656" s="5">
        <f t="shared" si="10"/>
        <v>109</v>
      </c>
      <c r="M656" t="s">
        <v>15</v>
      </c>
      <c r="N656" t="s">
        <v>23</v>
      </c>
    </row>
    <row r="657" spans="1:14" x14ac:dyDescent="0.25">
      <c r="A657" t="s">
        <v>112</v>
      </c>
      <c r="B657" t="s">
        <v>105</v>
      </c>
      <c r="C657" t="s">
        <v>22</v>
      </c>
      <c r="D657" t="s">
        <v>30</v>
      </c>
      <c r="E657" t="s">
        <v>17</v>
      </c>
      <c r="F657" t="s">
        <v>17</v>
      </c>
      <c r="G657">
        <v>7</v>
      </c>
      <c r="H657">
        <v>0</v>
      </c>
      <c r="I657">
        <v>0</v>
      </c>
      <c r="J657">
        <v>0</v>
      </c>
      <c r="K657">
        <v>20</v>
      </c>
      <c r="L657" s="5">
        <f t="shared" si="10"/>
        <v>27</v>
      </c>
      <c r="M657" t="s">
        <v>25</v>
      </c>
      <c r="N657" t="s">
        <v>23</v>
      </c>
    </row>
    <row r="658" spans="1:14" x14ac:dyDescent="0.25">
      <c r="A658" t="s">
        <v>112</v>
      </c>
      <c r="B658" t="s">
        <v>105</v>
      </c>
      <c r="C658" t="s">
        <v>22</v>
      </c>
      <c r="D658" t="s">
        <v>30</v>
      </c>
      <c r="E658" t="s">
        <v>24</v>
      </c>
      <c r="F658" t="s">
        <v>24</v>
      </c>
      <c r="G658">
        <v>7</v>
      </c>
      <c r="H658">
        <v>56</v>
      </c>
      <c r="I658">
        <v>2</v>
      </c>
      <c r="J658">
        <v>0</v>
      </c>
      <c r="K658">
        <v>29</v>
      </c>
      <c r="L658" s="5">
        <f t="shared" si="10"/>
        <v>94</v>
      </c>
      <c r="M658" t="s">
        <v>25</v>
      </c>
      <c r="N658" t="s">
        <v>23</v>
      </c>
    </row>
    <row r="659" spans="1:14" x14ac:dyDescent="0.25">
      <c r="A659" t="s">
        <v>112</v>
      </c>
      <c r="B659" t="s">
        <v>105</v>
      </c>
      <c r="C659" t="s">
        <v>22</v>
      </c>
      <c r="D659" t="s">
        <v>30</v>
      </c>
      <c r="E659" t="s">
        <v>24</v>
      </c>
      <c r="F659" t="s">
        <v>24</v>
      </c>
      <c r="G659">
        <v>10</v>
      </c>
      <c r="H659">
        <v>19</v>
      </c>
      <c r="I659">
        <v>0</v>
      </c>
      <c r="J659">
        <v>0</v>
      </c>
      <c r="K659">
        <v>5</v>
      </c>
      <c r="L659" s="5">
        <f t="shared" si="10"/>
        <v>34</v>
      </c>
      <c r="M659" t="s">
        <v>15</v>
      </c>
      <c r="N659" t="s">
        <v>23</v>
      </c>
    </row>
    <row r="660" spans="1:14" x14ac:dyDescent="0.25">
      <c r="A660" t="s">
        <v>112</v>
      </c>
      <c r="B660" t="s">
        <v>105</v>
      </c>
      <c r="C660" t="s">
        <v>22</v>
      </c>
      <c r="D660" t="s">
        <v>30</v>
      </c>
      <c r="E660" t="s">
        <v>27</v>
      </c>
      <c r="F660" t="s">
        <v>28</v>
      </c>
      <c r="G660">
        <v>16</v>
      </c>
      <c r="H660">
        <v>0</v>
      </c>
      <c r="I660">
        <v>0</v>
      </c>
      <c r="J660">
        <v>0</v>
      </c>
      <c r="K660">
        <v>58</v>
      </c>
      <c r="L660" s="5">
        <f t="shared" si="10"/>
        <v>74</v>
      </c>
      <c r="M660" t="s">
        <v>25</v>
      </c>
      <c r="N660" t="s">
        <v>23</v>
      </c>
    </row>
    <row r="661" spans="1:14" x14ac:dyDescent="0.25">
      <c r="A661" t="s">
        <v>113</v>
      </c>
      <c r="B661" t="s">
        <v>105</v>
      </c>
      <c r="C661" t="s">
        <v>32</v>
      </c>
      <c r="D661" t="s">
        <v>30</v>
      </c>
      <c r="E661" t="s">
        <v>14</v>
      </c>
      <c r="F661" t="s">
        <v>14</v>
      </c>
      <c r="G661">
        <v>29</v>
      </c>
      <c r="H661">
        <v>238</v>
      </c>
      <c r="I661">
        <v>0</v>
      </c>
      <c r="J661">
        <v>0</v>
      </c>
      <c r="K661">
        <v>4</v>
      </c>
      <c r="L661" s="5">
        <f t="shared" si="10"/>
        <v>271</v>
      </c>
      <c r="M661" t="s">
        <v>15</v>
      </c>
      <c r="N661" t="s">
        <v>23</v>
      </c>
    </row>
    <row r="662" spans="1:14" x14ac:dyDescent="0.25">
      <c r="A662" t="s">
        <v>114</v>
      </c>
      <c r="B662" t="s">
        <v>105</v>
      </c>
      <c r="C662" t="s">
        <v>22</v>
      </c>
      <c r="D662" t="s">
        <v>30</v>
      </c>
      <c r="E662" t="s">
        <v>61</v>
      </c>
      <c r="F662" t="s">
        <v>28</v>
      </c>
      <c r="G662">
        <v>17</v>
      </c>
      <c r="H662">
        <v>221</v>
      </c>
      <c r="I662">
        <v>0</v>
      </c>
      <c r="J662">
        <v>0</v>
      </c>
      <c r="K662">
        <v>12</v>
      </c>
      <c r="L662" s="5">
        <f t="shared" si="10"/>
        <v>250</v>
      </c>
      <c r="M662" t="s">
        <v>15</v>
      </c>
      <c r="N662" t="s">
        <v>23</v>
      </c>
    </row>
    <row r="663" spans="1:14" x14ac:dyDescent="0.25">
      <c r="A663" t="s">
        <v>114</v>
      </c>
      <c r="B663" t="s">
        <v>105</v>
      </c>
      <c r="C663" t="s">
        <v>22</v>
      </c>
      <c r="D663" t="s">
        <v>30</v>
      </c>
      <c r="E663" t="s">
        <v>60</v>
      </c>
      <c r="F663" t="s">
        <v>60</v>
      </c>
      <c r="G663">
        <v>47</v>
      </c>
      <c r="H663">
        <v>96</v>
      </c>
      <c r="I663">
        <v>0</v>
      </c>
      <c r="J663">
        <v>0</v>
      </c>
      <c r="K663">
        <v>55</v>
      </c>
      <c r="L663" s="5">
        <f t="shared" si="10"/>
        <v>198</v>
      </c>
      <c r="M663" t="s">
        <v>15</v>
      </c>
      <c r="N663" t="s">
        <v>23</v>
      </c>
    </row>
    <row r="664" spans="1:14" x14ac:dyDescent="0.25">
      <c r="A664" t="s">
        <v>114</v>
      </c>
      <c r="B664" t="s">
        <v>105</v>
      </c>
      <c r="C664" t="s">
        <v>22</v>
      </c>
      <c r="D664" t="s">
        <v>30</v>
      </c>
      <c r="E664" t="s">
        <v>14</v>
      </c>
      <c r="F664" t="s">
        <v>14</v>
      </c>
      <c r="G664">
        <v>1</v>
      </c>
      <c r="H664">
        <v>65</v>
      </c>
      <c r="I664">
        <v>0</v>
      </c>
      <c r="J664">
        <v>1</v>
      </c>
      <c r="K664">
        <v>0</v>
      </c>
      <c r="L664" s="5">
        <f t="shared" si="10"/>
        <v>67</v>
      </c>
      <c r="M664" t="s">
        <v>15</v>
      </c>
      <c r="N664" t="s">
        <v>23</v>
      </c>
    </row>
    <row r="665" spans="1:14" x14ac:dyDescent="0.25">
      <c r="A665" t="s">
        <v>114</v>
      </c>
      <c r="B665" t="s">
        <v>105</v>
      </c>
      <c r="C665" t="s">
        <v>22</v>
      </c>
      <c r="D665" t="s">
        <v>30</v>
      </c>
      <c r="E665" t="s">
        <v>14</v>
      </c>
      <c r="F665" t="s">
        <v>14</v>
      </c>
      <c r="G665">
        <v>23</v>
      </c>
      <c r="H665">
        <v>216</v>
      </c>
      <c r="I665">
        <v>2</v>
      </c>
      <c r="J665">
        <v>0</v>
      </c>
      <c r="K665">
        <v>7</v>
      </c>
      <c r="L665" s="5">
        <f t="shared" si="10"/>
        <v>248</v>
      </c>
      <c r="M665" t="s">
        <v>25</v>
      </c>
      <c r="N665" t="s">
        <v>23</v>
      </c>
    </row>
    <row r="666" spans="1:14" x14ac:dyDescent="0.25">
      <c r="A666" t="s">
        <v>114</v>
      </c>
      <c r="B666" t="s">
        <v>105</v>
      </c>
      <c r="C666" t="s">
        <v>22</v>
      </c>
      <c r="D666" t="s">
        <v>30</v>
      </c>
      <c r="E666" t="s">
        <v>17</v>
      </c>
      <c r="F666" t="s">
        <v>17</v>
      </c>
      <c r="G666">
        <v>19</v>
      </c>
      <c r="H666">
        <v>309</v>
      </c>
      <c r="I666">
        <v>0</v>
      </c>
      <c r="J666">
        <v>1</v>
      </c>
      <c r="K666">
        <v>15</v>
      </c>
      <c r="L666" s="5">
        <f t="shared" si="10"/>
        <v>344</v>
      </c>
      <c r="M666" t="s">
        <v>15</v>
      </c>
      <c r="N666" t="s">
        <v>23</v>
      </c>
    </row>
    <row r="667" spans="1:14" x14ac:dyDescent="0.25">
      <c r="A667" t="s">
        <v>114</v>
      </c>
      <c r="B667" t="s">
        <v>105</v>
      </c>
      <c r="C667" t="s">
        <v>22</v>
      </c>
      <c r="D667" t="s">
        <v>30</v>
      </c>
      <c r="E667" t="s">
        <v>17</v>
      </c>
      <c r="F667" t="s">
        <v>17</v>
      </c>
      <c r="G667">
        <v>22</v>
      </c>
      <c r="H667">
        <v>196</v>
      </c>
      <c r="I667">
        <v>2</v>
      </c>
      <c r="J667">
        <v>0</v>
      </c>
      <c r="K667">
        <v>7</v>
      </c>
      <c r="L667" s="5">
        <f t="shared" si="10"/>
        <v>227</v>
      </c>
      <c r="M667" t="s">
        <v>25</v>
      </c>
      <c r="N667" t="s">
        <v>23</v>
      </c>
    </row>
    <row r="668" spans="1:14" x14ac:dyDescent="0.25">
      <c r="A668" t="s">
        <v>114</v>
      </c>
      <c r="B668" t="s">
        <v>105</v>
      </c>
      <c r="C668" t="s">
        <v>22</v>
      </c>
      <c r="D668" t="s">
        <v>30</v>
      </c>
      <c r="E668" t="s">
        <v>24</v>
      </c>
      <c r="F668" t="s">
        <v>24</v>
      </c>
      <c r="G668">
        <v>10</v>
      </c>
      <c r="H668">
        <v>254</v>
      </c>
      <c r="I668">
        <v>1</v>
      </c>
      <c r="J668">
        <v>0</v>
      </c>
      <c r="K668">
        <v>0</v>
      </c>
      <c r="L668" s="5">
        <f t="shared" si="10"/>
        <v>265</v>
      </c>
      <c r="M668" t="s">
        <v>25</v>
      </c>
      <c r="N668" t="s">
        <v>23</v>
      </c>
    </row>
    <row r="669" spans="1:14" x14ac:dyDescent="0.25">
      <c r="A669" t="s">
        <v>114</v>
      </c>
      <c r="B669" t="s">
        <v>105</v>
      </c>
      <c r="C669" t="s">
        <v>22</v>
      </c>
      <c r="D669" t="s">
        <v>30</v>
      </c>
      <c r="E669" t="s">
        <v>40</v>
      </c>
      <c r="F669" t="s">
        <v>20</v>
      </c>
      <c r="G669">
        <v>12</v>
      </c>
      <c r="H669">
        <v>148</v>
      </c>
      <c r="I669">
        <v>0</v>
      </c>
      <c r="J669">
        <v>1</v>
      </c>
      <c r="K669">
        <v>0</v>
      </c>
      <c r="L669" s="5">
        <f t="shared" si="10"/>
        <v>161</v>
      </c>
      <c r="M669" t="s">
        <v>15</v>
      </c>
      <c r="N669" t="s">
        <v>23</v>
      </c>
    </row>
    <row r="670" spans="1:14" x14ac:dyDescent="0.25">
      <c r="A670" t="s">
        <v>114</v>
      </c>
      <c r="B670" t="s">
        <v>105</v>
      </c>
      <c r="C670" t="s">
        <v>22</v>
      </c>
      <c r="D670" t="s">
        <v>30</v>
      </c>
      <c r="E670" t="s">
        <v>115</v>
      </c>
      <c r="F670" t="s">
        <v>28</v>
      </c>
      <c r="G670">
        <v>16</v>
      </c>
      <c r="H670">
        <v>194</v>
      </c>
      <c r="I670">
        <v>0</v>
      </c>
      <c r="J670">
        <v>0</v>
      </c>
      <c r="K670">
        <v>28</v>
      </c>
      <c r="L670" s="5">
        <f t="shared" si="10"/>
        <v>238</v>
      </c>
      <c r="M670" t="s">
        <v>25</v>
      </c>
      <c r="N670" t="s">
        <v>23</v>
      </c>
    </row>
    <row r="671" spans="1:14" x14ac:dyDescent="0.25">
      <c r="A671" t="s">
        <v>114</v>
      </c>
      <c r="B671" t="s">
        <v>105</v>
      </c>
      <c r="C671" t="s">
        <v>22</v>
      </c>
      <c r="D671" t="s">
        <v>30</v>
      </c>
      <c r="E671" t="s">
        <v>27</v>
      </c>
      <c r="F671" t="s">
        <v>28</v>
      </c>
      <c r="G671">
        <v>5</v>
      </c>
      <c r="H671">
        <v>60</v>
      </c>
      <c r="I671">
        <v>0</v>
      </c>
      <c r="J671">
        <v>0</v>
      </c>
      <c r="K671">
        <v>7</v>
      </c>
      <c r="L671" s="5">
        <f t="shared" si="10"/>
        <v>72</v>
      </c>
      <c r="M671" t="s">
        <v>25</v>
      </c>
      <c r="N671" t="s">
        <v>23</v>
      </c>
    </row>
    <row r="672" spans="1:14" x14ac:dyDescent="0.25">
      <c r="A672" t="s">
        <v>116</v>
      </c>
      <c r="B672" t="s">
        <v>105</v>
      </c>
      <c r="C672" t="s">
        <v>32</v>
      </c>
      <c r="D672" t="s">
        <v>30</v>
      </c>
      <c r="E672" t="s">
        <v>24</v>
      </c>
      <c r="F672" t="s">
        <v>24</v>
      </c>
      <c r="G672">
        <v>14</v>
      </c>
      <c r="H672">
        <v>70</v>
      </c>
      <c r="I672">
        <v>1</v>
      </c>
      <c r="J672">
        <v>0</v>
      </c>
      <c r="K672">
        <v>7</v>
      </c>
      <c r="L672" s="5">
        <f t="shared" si="10"/>
        <v>92</v>
      </c>
      <c r="M672" t="s">
        <v>15</v>
      </c>
      <c r="N672" t="s">
        <v>23</v>
      </c>
    </row>
    <row r="673" spans="1:14" x14ac:dyDescent="0.25">
      <c r="A673" t="s">
        <v>116</v>
      </c>
      <c r="B673" t="s">
        <v>105</v>
      </c>
      <c r="C673" t="s">
        <v>32</v>
      </c>
      <c r="D673" t="s">
        <v>30</v>
      </c>
      <c r="E673" t="s">
        <v>60</v>
      </c>
      <c r="F673" t="s">
        <v>60</v>
      </c>
      <c r="G673">
        <v>32</v>
      </c>
      <c r="H673">
        <v>112</v>
      </c>
      <c r="I673">
        <v>0</v>
      </c>
      <c r="J673">
        <v>0</v>
      </c>
      <c r="K673">
        <v>77</v>
      </c>
      <c r="L673" s="5">
        <f t="shared" si="10"/>
        <v>221</v>
      </c>
      <c r="M673" t="s">
        <v>15</v>
      </c>
      <c r="N673" t="s">
        <v>23</v>
      </c>
    </row>
    <row r="674" spans="1:14" x14ac:dyDescent="0.25">
      <c r="A674" t="s">
        <v>116</v>
      </c>
      <c r="B674" t="s">
        <v>105</v>
      </c>
      <c r="C674" t="s">
        <v>32</v>
      </c>
      <c r="D674" t="s">
        <v>30</v>
      </c>
      <c r="E674" t="s">
        <v>27</v>
      </c>
      <c r="F674" t="s">
        <v>28</v>
      </c>
      <c r="G674">
        <v>16</v>
      </c>
      <c r="H674">
        <v>88</v>
      </c>
      <c r="I674">
        <v>1</v>
      </c>
      <c r="J674">
        <v>0</v>
      </c>
      <c r="K674">
        <v>20</v>
      </c>
      <c r="L674" s="5">
        <f t="shared" si="10"/>
        <v>125</v>
      </c>
      <c r="M674" t="s">
        <v>25</v>
      </c>
      <c r="N674" t="s">
        <v>23</v>
      </c>
    </row>
    <row r="675" spans="1:14" x14ac:dyDescent="0.25">
      <c r="A675" t="s">
        <v>116</v>
      </c>
      <c r="B675" t="s">
        <v>105</v>
      </c>
      <c r="C675" t="s">
        <v>32</v>
      </c>
      <c r="D675" t="s">
        <v>30</v>
      </c>
      <c r="E675" t="s">
        <v>27</v>
      </c>
      <c r="F675" t="s">
        <v>28</v>
      </c>
      <c r="G675">
        <v>7</v>
      </c>
      <c r="H675">
        <v>74</v>
      </c>
      <c r="I675">
        <v>0</v>
      </c>
      <c r="J675">
        <v>0</v>
      </c>
      <c r="K675">
        <v>12</v>
      </c>
      <c r="L675" s="5">
        <f t="shared" si="10"/>
        <v>93</v>
      </c>
      <c r="M675" t="s">
        <v>25</v>
      </c>
      <c r="N675" t="s">
        <v>23</v>
      </c>
    </row>
    <row r="676" spans="1:14" x14ac:dyDescent="0.25">
      <c r="A676" t="s">
        <v>116</v>
      </c>
      <c r="B676" t="s">
        <v>105</v>
      </c>
      <c r="C676" t="s">
        <v>32</v>
      </c>
      <c r="D676" t="s">
        <v>30</v>
      </c>
      <c r="E676" t="s">
        <v>61</v>
      </c>
      <c r="F676" t="s">
        <v>28</v>
      </c>
      <c r="G676">
        <v>1</v>
      </c>
      <c r="H676">
        <v>54</v>
      </c>
      <c r="I676">
        <v>0</v>
      </c>
      <c r="J676">
        <v>0</v>
      </c>
      <c r="K676">
        <v>29</v>
      </c>
      <c r="L676" s="5">
        <f t="shared" si="10"/>
        <v>84</v>
      </c>
      <c r="M676" t="s">
        <v>15</v>
      </c>
      <c r="N676" t="s">
        <v>23</v>
      </c>
    </row>
    <row r="677" spans="1:14" x14ac:dyDescent="0.25">
      <c r="A677" t="s">
        <v>116</v>
      </c>
      <c r="B677" t="s">
        <v>105</v>
      </c>
      <c r="C677" t="s">
        <v>32</v>
      </c>
      <c r="D677" t="s">
        <v>30</v>
      </c>
      <c r="E677" t="s">
        <v>17</v>
      </c>
      <c r="F677" t="s">
        <v>17</v>
      </c>
      <c r="G677">
        <v>5</v>
      </c>
      <c r="H677">
        <v>68</v>
      </c>
      <c r="I677">
        <v>1</v>
      </c>
      <c r="J677">
        <v>1</v>
      </c>
      <c r="K677">
        <v>12</v>
      </c>
      <c r="L677" s="5">
        <f t="shared" si="10"/>
        <v>87</v>
      </c>
      <c r="M677" t="s">
        <v>15</v>
      </c>
      <c r="N677" t="s">
        <v>23</v>
      </c>
    </row>
    <row r="678" spans="1:14" x14ac:dyDescent="0.25">
      <c r="A678" t="s">
        <v>116</v>
      </c>
      <c r="B678" t="s">
        <v>105</v>
      </c>
      <c r="C678" t="s">
        <v>32</v>
      </c>
      <c r="D678" t="s">
        <v>30</v>
      </c>
      <c r="E678" t="s">
        <v>17</v>
      </c>
      <c r="F678" t="s">
        <v>17</v>
      </c>
      <c r="G678">
        <v>28</v>
      </c>
      <c r="H678">
        <v>104</v>
      </c>
      <c r="I678">
        <v>2</v>
      </c>
      <c r="J678">
        <v>0</v>
      </c>
      <c r="K678">
        <v>47</v>
      </c>
      <c r="L678" s="5">
        <f t="shared" si="10"/>
        <v>181</v>
      </c>
      <c r="M678" t="s">
        <v>25</v>
      </c>
      <c r="N678" t="s">
        <v>23</v>
      </c>
    </row>
    <row r="679" spans="1:14" x14ac:dyDescent="0.25">
      <c r="A679" t="s">
        <v>116</v>
      </c>
      <c r="B679" t="s">
        <v>105</v>
      </c>
      <c r="C679" t="s">
        <v>32</v>
      </c>
      <c r="D679" t="s">
        <v>30</v>
      </c>
      <c r="E679" t="s">
        <v>17</v>
      </c>
      <c r="F679" t="s">
        <v>17</v>
      </c>
      <c r="G679">
        <v>14</v>
      </c>
      <c r="H679">
        <v>116</v>
      </c>
      <c r="I679">
        <v>2</v>
      </c>
      <c r="J679">
        <v>1</v>
      </c>
      <c r="K679">
        <v>37</v>
      </c>
      <c r="L679" s="5">
        <f t="shared" si="10"/>
        <v>170</v>
      </c>
      <c r="M679" t="s">
        <v>15</v>
      </c>
      <c r="N679" t="s">
        <v>23</v>
      </c>
    </row>
    <row r="680" spans="1:14" x14ac:dyDescent="0.25">
      <c r="A680" t="s">
        <v>116</v>
      </c>
      <c r="B680" t="s">
        <v>105</v>
      </c>
      <c r="C680" t="s">
        <v>32</v>
      </c>
      <c r="D680" t="s">
        <v>30</v>
      </c>
      <c r="E680" t="s">
        <v>17</v>
      </c>
      <c r="F680" t="s">
        <v>17</v>
      </c>
      <c r="G680">
        <v>1</v>
      </c>
      <c r="H680">
        <v>46</v>
      </c>
      <c r="I680">
        <v>1</v>
      </c>
      <c r="J680">
        <v>0</v>
      </c>
      <c r="K680">
        <v>34</v>
      </c>
      <c r="L680" s="5">
        <f t="shared" si="10"/>
        <v>82</v>
      </c>
      <c r="M680" t="s">
        <v>25</v>
      </c>
      <c r="N680" t="s">
        <v>23</v>
      </c>
    </row>
    <row r="681" spans="1:14" x14ac:dyDescent="0.25">
      <c r="A681" t="s">
        <v>117</v>
      </c>
      <c r="B681" t="s">
        <v>105</v>
      </c>
      <c r="C681" t="s">
        <v>32</v>
      </c>
      <c r="D681" t="s">
        <v>30</v>
      </c>
      <c r="E681" t="s">
        <v>14</v>
      </c>
      <c r="F681" t="s">
        <v>14</v>
      </c>
      <c r="G681">
        <v>23</v>
      </c>
      <c r="H681">
        <v>192</v>
      </c>
      <c r="I681">
        <v>0</v>
      </c>
      <c r="J681">
        <v>0</v>
      </c>
      <c r="K681">
        <v>6</v>
      </c>
      <c r="L681" s="5">
        <f t="shared" si="10"/>
        <v>221</v>
      </c>
      <c r="M681" t="s">
        <v>15</v>
      </c>
      <c r="N681" t="s">
        <v>23</v>
      </c>
    </row>
    <row r="682" spans="1:14" x14ac:dyDescent="0.25">
      <c r="A682" t="s">
        <v>118</v>
      </c>
      <c r="B682" t="s">
        <v>105</v>
      </c>
      <c r="C682" t="s">
        <v>32</v>
      </c>
      <c r="D682" t="s">
        <v>30</v>
      </c>
      <c r="E682" t="s">
        <v>14</v>
      </c>
      <c r="F682" t="s">
        <v>14</v>
      </c>
      <c r="G682">
        <v>23</v>
      </c>
      <c r="H682">
        <v>229</v>
      </c>
      <c r="I682">
        <v>1</v>
      </c>
      <c r="J682">
        <v>0</v>
      </c>
      <c r="K682">
        <v>5</v>
      </c>
      <c r="L682" s="5">
        <f t="shared" si="10"/>
        <v>258</v>
      </c>
      <c r="M682" t="s">
        <v>15</v>
      </c>
      <c r="N682" t="s">
        <v>23</v>
      </c>
    </row>
  </sheetData>
  <autoFilter ref="A1:N1" xr:uid="{00000000-0009-0000-0000-000001000000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1:AC376"/>
  <sheetViews>
    <sheetView tabSelected="1" zoomScale="85" zoomScaleNormal="85" workbookViewId="0">
      <pane xSplit="1" ySplit="1" topLeftCell="O2" activePane="bottomRight" state="frozen"/>
      <selection pane="topRight" activeCell="B1" sqref="B1"/>
      <selection pane="bottomLeft" activeCell="A2" sqref="A2"/>
      <selection pane="bottomRight" activeCell="T1" sqref="T1"/>
    </sheetView>
  </sheetViews>
  <sheetFormatPr defaultRowHeight="15" x14ac:dyDescent="0.25"/>
  <cols>
    <col min="1" max="1" width="10.42578125" customWidth="1"/>
    <col min="2" max="2" width="11.140625" bestFit="1" customWidth="1"/>
    <col min="3" max="3" width="10" bestFit="1" customWidth="1"/>
    <col min="4" max="4" width="22" bestFit="1" customWidth="1"/>
    <col min="5" max="5" width="10.42578125" bestFit="1" customWidth="1"/>
    <col min="6" max="6" width="16.28515625" customWidth="1"/>
    <col min="7" max="7" width="17.28515625" bestFit="1" customWidth="1"/>
    <col min="8" max="8" width="15.28515625" bestFit="1" customWidth="1"/>
    <col min="9" max="9" width="13" bestFit="1" customWidth="1"/>
    <col min="10" max="11" width="13.7109375" bestFit="1" customWidth="1"/>
    <col min="12" max="12" width="14.5703125" style="15" bestFit="1" customWidth="1"/>
    <col min="13" max="13" width="13.28515625" bestFit="1" customWidth="1"/>
    <col min="14" max="14" width="17.28515625" style="15" bestFit="1" customWidth="1"/>
    <col min="15" max="15" width="21.42578125" style="15" customWidth="1"/>
    <col min="16" max="16" width="16" customWidth="1"/>
    <col min="17" max="17" width="23.140625" customWidth="1"/>
    <col min="18" max="19" width="23.140625" style="18" customWidth="1"/>
    <col min="20" max="20" width="19.42578125" style="10" customWidth="1"/>
    <col min="21" max="21" width="14.140625" style="10" customWidth="1"/>
    <col min="22" max="22" width="10" customWidth="1"/>
    <col min="26" max="26" width="16.28515625" customWidth="1"/>
    <col min="27" max="28" width="19.28515625" style="11" customWidth="1"/>
    <col min="29" max="29" width="16" customWidth="1"/>
  </cols>
  <sheetData>
    <row r="1" spans="1:29" s="4" customFormat="1" ht="60" x14ac:dyDescent="0.25">
      <c r="A1" s="13" t="s">
        <v>0</v>
      </c>
      <c r="B1" s="13" t="s">
        <v>3</v>
      </c>
      <c r="C1" s="13" t="s">
        <v>1</v>
      </c>
      <c r="D1" s="13" t="s">
        <v>145</v>
      </c>
      <c r="E1" s="13" t="s">
        <v>9</v>
      </c>
      <c r="F1" s="13" t="s">
        <v>143</v>
      </c>
      <c r="G1" s="13" t="s">
        <v>144</v>
      </c>
      <c r="H1" s="13" t="s">
        <v>147</v>
      </c>
      <c r="I1" s="13" t="s">
        <v>148</v>
      </c>
      <c r="J1" s="13" t="s">
        <v>149</v>
      </c>
      <c r="K1" s="13" t="s">
        <v>150</v>
      </c>
      <c r="L1" s="13" t="s">
        <v>151</v>
      </c>
      <c r="M1" s="13" t="s">
        <v>152</v>
      </c>
      <c r="N1" s="13" t="s">
        <v>205</v>
      </c>
      <c r="O1" s="13" t="s">
        <v>206</v>
      </c>
      <c r="P1" s="19" t="s">
        <v>153</v>
      </c>
      <c r="Q1" s="8" t="s">
        <v>191</v>
      </c>
      <c r="R1" s="8" t="s">
        <v>207</v>
      </c>
      <c r="S1" s="8" t="s">
        <v>208</v>
      </c>
      <c r="T1" s="12" t="s">
        <v>209</v>
      </c>
      <c r="U1" s="12" t="s">
        <v>201</v>
      </c>
      <c r="V1" s="13" t="s">
        <v>195</v>
      </c>
      <c r="W1" s="13" t="s">
        <v>196</v>
      </c>
      <c r="X1" s="13" t="s">
        <v>197</v>
      </c>
      <c r="Y1" s="13" t="s">
        <v>198</v>
      </c>
      <c r="Z1" s="13" t="s">
        <v>199</v>
      </c>
      <c r="AA1" s="13" t="s">
        <v>200</v>
      </c>
      <c r="AB1" s="13" t="s">
        <v>204</v>
      </c>
      <c r="AC1" s="13" t="s">
        <v>203</v>
      </c>
    </row>
    <row r="2" spans="1:29" ht="15" customHeight="1" x14ac:dyDescent="0.25">
      <c r="A2" s="22" t="s">
        <v>85</v>
      </c>
      <c r="B2" s="22" t="s">
        <v>86</v>
      </c>
      <c r="C2" s="22" t="s">
        <v>63</v>
      </c>
      <c r="D2" s="22" t="s">
        <v>35</v>
      </c>
      <c r="E2" s="22" t="s">
        <v>16</v>
      </c>
      <c r="F2" s="22" t="s">
        <v>20</v>
      </c>
      <c r="G2" s="22" t="s">
        <v>20</v>
      </c>
      <c r="H2" s="22" t="s">
        <v>122</v>
      </c>
      <c r="I2" s="22" t="s">
        <v>15</v>
      </c>
      <c r="J2" s="22" t="s">
        <v>121</v>
      </c>
      <c r="K2" s="22" t="s">
        <v>120</v>
      </c>
      <c r="L2" s="23">
        <v>1.39424787589101</v>
      </c>
      <c r="M2" s="24"/>
      <c r="N2" s="25">
        <v>0.91587249999999998</v>
      </c>
      <c r="O2" s="25">
        <v>83.654872553460592</v>
      </c>
      <c r="P2" s="26" t="str">
        <f>IF(COUNTIFS('Component Counts'!$A$2:$A$682,Leakers!A3)&gt;0,"yes","no")</f>
        <v>yes</v>
      </c>
      <c r="Q2" s="26" t="str">
        <f t="shared" ref="Q2:Q65" si="0">IF(J2="y",IF(K2="y","OGI and FID","FID Only"),IF(J2="n","OGI Only","OGI Only - No FID Survey"))</f>
        <v>OGI Only</v>
      </c>
      <c r="R2" s="20" t="s">
        <v>193</v>
      </c>
      <c r="S2" s="20" t="s">
        <v>192</v>
      </c>
      <c r="T2" s="20" t="s">
        <v>193</v>
      </c>
      <c r="U2" s="20"/>
      <c r="V2" s="27">
        <v>72.900000000000006</v>
      </c>
      <c r="W2" s="27">
        <v>6.5979999999999999</v>
      </c>
      <c r="X2" s="27">
        <v>3.9780000000000002</v>
      </c>
      <c r="Y2" s="27">
        <v>0.54899999999999993</v>
      </c>
      <c r="Z2" s="28">
        <v>19.16</v>
      </c>
      <c r="AA2" s="28">
        <v>100</v>
      </c>
      <c r="AB2" s="28">
        <v>19.16</v>
      </c>
      <c r="AC2" s="28">
        <v>76.617197262719415</v>
      </c>
    </row>
    <row r="3" spans="1:29" ht="15" customHeight="1" x14ac:dyDescent="0.25">
      <c r="A3" s="22" t="s">
        <v>90</v>
      </c>
      <c r="B3" s="22" t="s">
        <v>86</v>
      </c>
      <c r="C3" s="22" t="s">
        <v>63</v>
      </c>
      <c r="D3" s="22" t="s">
        <v>35</v>
      </c>
      <c r="E3" s="22" t="s">
        <v>16</v>
      </c>
      <c r="F3" s="22" t="s">
        <v>20</v>
      </c>
      <c r="G3" s="22" t="s">
        <v>20</v>
      </c>
      <c r="H3" s="22" t="s">
        <v>138</v>
      </c>
      <c r="I3" s="22" t="s">
        <v>15</v>
      </c>
      <c r="J3" s="22" t="s">
        <v>120</v>
      </c>
      <c r="K3" s="22" t="s">
        <v>120</v>
      </c>
      <c r="L3" s="23">
        <v>1.2645616655724901</v>
      </c>
      <c r="M3" s="22">
        <v>50000</v>
      </c>
      <c r="N3" s="25">
        <v>0.92440719999999998</v>
      </c>
      <c r="O3" s="25">
        <v>75.873699934349403</v>
      </c>
      <c r="P3" s="26" t="str">
        <f>IF(COUNTIFS('Component Counts'!$A$2:$A$682,Leakers!A4)&gt;0,"yes","no")</f>
        <v>yes</v>
      </c>
      <c r="Q3" s="26" t="str">
        <f t="shared" si="0"/>
        <v>OGI and FID</v>
      </c>
      <c r="R3" s="20" t="s">
        <v>193</v>
      </c>
      <c r="S3" s="20" t="s">
        <v>156</v>
      </c>
      <c r="T3" s="20" t="s">
        <v>193</v>
      </c>
      <c r="U3" s="20"/>
      <c r="V3" s="27">
        <v>73.228999999999999</v>
      </c>
      <c r="W3" s="27">
        <v>6.6829999999999998</v>
      </c>
      <c r="X3" s="27">
        <v>4.3179999999999996</v>
      </c>
      <c r="Y3" s="27">
        <v>0.57800000000000007</v>
      </c>
      <c r="Z3" s="28">
        <v>15.989999999999998</v>
      </c>
      <c r="AA3" s="28" t="s">
        <v>211</v>
      </c>
      <c r="AB3" s="28">
        <v>15.989999999999998</v>
      </c>
      <c r="AC3" s="28">
        <v>70.138194509951887</v>
      </c>
    </row>
    <row r="4" spans="1:29" ht="15" customHeight="1" x14ac:dyDescent="0.25">
      <c r="A4" s="22" t="s">
        <v>81</v>
      </c>
      <c r="B4" s="22" t="s">
        <v>78</v>
      </c>
      <c r="C4" s="22" t="s">
        <v>63</v>
      </c>
      <c r="D4" s="22" t="s">
        <v>12</v>
      </c>
      <c r="E4" s="22" t="s">
        <v>16</v>
      </c>
      <c r="F4" s="22" t="s">
        <v>17</v>
      </c>
      <c r="G4" s="22" t="s">
        <v>17</v>
      </c>
      <c r="H4" s="22" t="s">
        <v>119</v>
      </c>
      <c r="I4" s="22" t="s">
        <v>15</v>
      </c>
      <c r="J4" s="22" t="s">
        <v>120</v>
      </c>
      <c r="K4" s="22" t="s">
        <v>120</v>
      </c>
      <c r="L4" s="23">
        <v>1.2372240111602499</v>
      </c>
      <c r="M4" s="22">
        <v>50000</v>
      </c>
      <c r="N4" s="25">
        <v>1.0470539999999999</v>
      </c>
      <c r="O4" s="25">
        <v>74.233440669614993</v>
      </c>
      <c r="P4" s="26" t="str">
        <f>IF(COUNTIFS('Component Counts'!$A$2:$A$682,Leakers!A5)&gt;0,"yes","no")</f>
        <v>yes</v>
      </c>
      <c r="Q4" s="26" t="str">
        <f t="shared" si="0"/>
        <v>OGI and FID</v>
      </c>
      <c r="R4" s="20" t="s">
        <v>193</v>
      </c>
      <c r="S4" s="20" t="s">
        <v>192</v>
      </c>
      <c r="T4" s="20" t="s">
        <v>193</v>
      </c>
      <c r="U4" s="20"/>
      <c r="V4" s="27">
        <v>95.37</v>
      </c>
      <c r="W4" s="27">
        <v>0.62</v>
      </c>
      <c r="X4" s="27">
        <v>0.06</v>
      </c>
      <c r="Y4" s="27">
        <v>0.01</v>
      </c>
      <c r="Z4" s="28">
        <v>18.3</v>
      </c>
      <c r="AA4" s="28">
        <v>17.09</v>
      </c>
      <c r="AB4" s="28">
        <v>18.3</v>
      </c>
      <c r="AC4" s="28">
        <v>77.726420986883184</v>
      </c>
    </row>
    <row r="5" spans="1:29" ht="15" customHeight="1" x14ac:dyDescent="0.25">
      <c r="A5" s="22" t="s">
        <v>96</v>
      </c>
      <c r="B5" s="22" t="s">
        <v>97</v>
      </c>
      <c r="C5" s="22" t="s">
        <v>45</v>
      </c>
      <c r="D5" s="22" t="s">
        <v>12</v>
      </c>
      <c r="E5" s="22" t="s">
        <v>16</v>
      </c>
      <c r="F5" s="22" t="s">
        <v>24</v>
      </c>
      <c r="G5" s="22" t="s">
        <v>24</v>
      </c>
      <c r="H5" s="22" t="s">
        <v>125</v>
      </c>
      <c r="I5" s="22" t="s">
        <v>15</v>
      </c>
      <c r="J5" s="22" t="s">
        <v>120</v>
      </c>
      <c r="K5" s="22" t="s">
        <v>120</v>
      </c>
      <c r="L5" s="23">
        <v>1.08282610243734</v>
      </c>
      <c r="M5" s="22">
        <v>50000</v>
      </c>
      <c r="N5" s="25">
        <v>1.0675678</v>
      </c>
      <c r="O5" s="25">
        <v>64.969566146240396</v>
      </c>
      <c r="P5" s="26" t="str">
        <f>IF(COUNTIFS('Component Counts'!$A$2:$A$682,Leakers!A6)&gt;0,"yes","no")</f>
        <v>yes</v>
      </c>
      <c r="Q5" s="26" t="str">
        <f t="shared" si="0"/>
        <v>OGI and FID</v>
      </c>
      <c r="R5" s="20" t="s">
        <v>193</v>
      </c>
      <c r="S5" s="20" t="s">
        <v>210</v>
      </c>
      <c r="T5" s="20" t="s">
        <v>193</v>
      </c>
      <c r="U5" s="20"/>
      <c r="V5" s="27">
        <v>93.433999999999997</v>
      </c>
      <c r="W5" s="27">
        <v>3.3959999999999999</v>
      </c>
      <c r="X5" s="27">
        <v>0.90600000000000003</v>
      </c>
      <c r="Y5" s="27">
        <v>0.20600000000000002</v>
      </c>
      <c r="Z5" s="28">
        <v>15.3</v>
      </c>
      <c r="AA5" s="28">
        <v>14</v>
      </c>
      <c r="AB5" s="28">
        <v>15.3</v>
      </c>
      <c r="AC5" s="28">
        <v>69.359416797696596</v>
      </c>
    </row>
    <row r="6" spans="1:29" ht="15" customHeight="1" x14ac:dyDescent="0.25">
      <c r="A6" s="22" t="s">
        <v>39</v>
      </c>
      <c r="B6" s="22" t="s">
        <v>38</v>
      </c>
      <c r="C6" s="22" t="s">
        <v>11</v>
      </c>
      <c r="D6" s="22" t="s">
        <v>32</v>
      </c>
      <c r="E6" s="22" t="s">
        <v>23</v>
      </c>
      <c r="F6" s="22" t="s">
        <v>20</v>
      </c>
      <c r="G6" s="22" t="s">
        <v>20</v>
      </c>
      <c r="H6" s="22" t="s">
        <v>119</v>
      </c>
      <c r="I6" s="22" t="s">
        <v>15</v>
      </c>
      <c r="J6" s="22" t="s">
        <v>156</v>
      </c>
      <c r="K6" s="22" t="s">
        <v>120</v>
      </c>
      <c r="L6" s="23">
        <v>0.79551350289828004</v>
      </c>
      <c r="M6" s="24"/>
      <c r="N6" s="25">
        <v>0.95953411290481105</v>
      </c>
      <c r="O6" s="25">
        <v>47.730810173896799</v>
      </c>
      <c r="P6" s="26" t="str">
        <f>IF(COUNTIFS('Component Counts'!$A$2:$A$682,Leakers!A7)&gt;0,"yes","no")</f>
        <v>yes</v>
      </c>
      <c r="Q6" s="26" t="str">
        <f t="shared" si="0"/>
        <v>OGI Only - No FID Survey</v>
      </c>
      <c r="R6" s="20" t="s">
        <v>194</v>
      </c>
      <c r="S6" s="20" t="s">
        <v>156</v>
      </c>
      <c r="T6" s="20" t="s">
        <v>194</v>
      </c>
      <c r="U6" s="20"/>
      <c r="V6" s="27">
        <v>78.599999999999994</v>
      </c>
      <c r="W6" s="27">
        <v>5.7</v>
      </c>
      <c r="X6" s="27">
        <v>3.4</v>
      </c>
      <c r="Y6" s="27">
        <v>0.71350000000000002</v>
      </c>
      <c r="Z6" s="28">
        <v>12</v>
      </c>
      <c r="AA6" s="28" t="s">
        <v>211</v>
      </c>
      <c r="AB6" s="28">
        <v>12</v>
      </c>
      <c r="AC6" s="28">
        <v>45.799340598438022</v>
      </c>
    </row>
    <row r="7" spans="1:29" ht="15" customHeight="1" x14ac:dyDescent="0.25">
      <c r="A7" s="22" t="s">
        <v>90</v>
      </c>
      <c r="B7" s="22" t="s">
        <v>86</v>
      </c>
      <c r="C7" s="22" t="s">
        <v>63</v>
      </c>
      <c r="D7" s="22" t="s">
        <v>35</v>
      </c>
      <c r="E7" s="22" t="s">
        <v>16</v>
      </c>
      <c r="F7" s="22" t="s">
        <v>20</v>
      </c>
      <c r="G7" s="22" t="s">
        <v>20</v>
      </c>
      <c r="H7" s="22" t="s">
        <v>138</v>
      </c>
      <c r="I7" s="22" t="s">
        <v>15</v>
      </c>
      <c r="J7" s="22" t="s">
        <v>120</v>
      </c>
      <c r="K7" s="22" t="s">
        <v>120</v>
      </c>
      <c r="L7" s="23">
        <v>0.750065763084376</v>
      </c>
      <c r="M7" s="22">
        <v>50000</v>
      </c>
      <c r="N7" s="25">
        <v>0.92440719999999998</v>
      </c>
      <c r="O7" s="25">
        <v>45.003945785062562</v>
      </c>
      <c r="P7" s="26" t="str">
        <f>IF(COUNTIFS('Component Counts'!$A$2:$A$682,Leakers!A11)&gt;0,"yes","no")</f>
        <v>yes</v>
      </c>
      <c r="Q7" s="26" t="str">
        <f t="shared" si="0"/>
        <v>OGI and FID</v>
      </c>
      <c r="R7" s="20" t="s">
        <v>193</v>
      </c>
      <c r="S7" s="20" t="s">
        <v>156</v>
      </c>
      <c r="T7" s="20" t="s">
        <v>193</v>
      </c>
      <c r="U7" s="20"/>
      <c r="V7" s="27">
        <v>73.228999999999999</v>
      </c>
      <c r="W7" s="27">
        <v>6.6829999999999998</v>
      </c>
      <c r="X7" s="27">
        <v>4.3179999999999996</v>
      </c>
      <c r="Y7" s="27">
        <v>0.57800000000000007</v>
      </c>
      <c r="Z7" s="28">
        <v>11.53</v>
      </c>
      <c r="AA7" s="28" t="s">
        <v>211</v>
      </c>
      <c r="AB7" s="28">
        <v>11.53</v>
      </c>
      <c r="AC7" s="28">
        <v>41.601971512121494</v>
      </c>
    </row>
    <row r="8" spans="1:29" ht="15" customHeight="1" x14ac:dyDescent="0.25">
      <c r="A8" s="22" t="s">
        <v>26</v>
      </c>
      <c r="B8" s="22" t="s">
        <v>13</v>
      </c>
      <c r="C8" s="22" t="s">
        <v>11</v>
      </c>
      <c r="D8" s="22" t="s">
        <v>22</v>
      </c>
      <c r="E8" s="22" t="s">
        <v>23</v>
      </c>
      <c r="F8" s="22" t="s">
        <v>20</v>
      </c>
      <c r="G8" s="22" t="s">
        <v>20</v>
      </c>
      <c r="H8" s="22" t="s">
        <v>119</v>
      </c>
      <c r="I8" s="22" t="s">
        <v>15</v>
      </c>
      <c r="J8" s="22" t="s">
        <v>121</v>
      </c>
      <c r="K8" s="22" t="s">
        <v>120</v>
      </c>
      <c r="L8" s="23">
        <v>0.74680646527834205</v>
      </c>
      <c r="M8" s="24"/>
      <c r="N8" s="25">
        <v>0.88180999999999998</v>
      </c>
      <c r="O8" s="25">
        <v>44.808387916700525</v>
      </c>
      <c r="P8" s="26" t="str">
        <f>IF(COUNTIFS('Component Counts'!$A$2:$A$682,Leakers!A12)&gt;0,"yes","no")</f>
        <v>yes</v>
      </c>
      <c r="Q8" s="26" t="str">
        <f t="shared" si="0"/>
        <v>OGI Only</v>
      </c>
      <c r="R8" s="20" t="s">
        <v>193</v>
      </c>
      <c r="S8" s="20" t="s">
        <v>156</v>
      </c>
      <c r="T8" s="20" t="s">
        <v>193</v>
      </c>
      <c r="U8" s="20"/>
      <c r="V8" s="27">
        <v>61.350999999999999</v>
      </c>
      <c r="W8" s="27">
        <v>10.066000000000001</v>
      </c>
      <c r="X8" s="27">
        <v>7.2430000000000003</v>
      </c>
      <c r="Y8" s="27">
        <v>2.2400000000000002</v>
      </c>
      <c r="Z8" s="28">
        <v>7.01</v>
      </c>
      <c r="AA8" s="28" t="s">
        <v>211</v>
      </c>
      <c r="AB8" s="28">
        <v>7.01</v>
      </c>
      <c r="AC8" s="28">
        <v>39.512484548825711</v>
      </c>
    </row>
    <row r="9" spans="1:29" ht="15" customHeight="1" x14ac:dyDescent="0.25">
      <c r="A9" s="22" t="s">
        <v>50</v>
      </c>
      <c r="B9" s="22" t="s">
        <v>46</v>
      </c>
      <c r="C9" s="22" t="s">
        <v>45</v>
      </c>
      <c r="D9" s="22" t="s">
        <v>32</v>
      </c>
      <c r="E9" s="22" t="s">
        <v>16</v>
      </c>
      <c r="F9" s="22" t="s">
        <v>20</v>
      </c>
      <c r="G9" s="22" t="s">
        <v>20</v>
      </c>
      <c r="H9" s="22" t="s">
        <v>122</v>
      </c>
      <c r="I9" s="22" t="s">
        <v>15</v>
      </c>
      <c r="J9" s="22" t="s">
        <v>120</v>
      </c>
      <c r="K9" s="22" t="s">
        <v>120</v>
      </c>
      <c r="L9" s="23">
        <v>0.735575511142181</v>
      </c>
      <c r="M9" s="22">
        <v>1536</v>
      </c>
      <c r="N9" s="25">
        <v>1.0001186</v>
      </c>
      <c r="O9" s="25">
        <v>44.134530668530857</v>
      </c>
      <c r="P9" s="26" t="str">
        <f>IF(COUNTIFS('Component Counts'!$A$2:$A$682,Leakers!A10)&gt;0,"yes","no")</f>
        <v>yes</v>
      </c>
      <c r="Q9" s="26" t="str">
        <f t="shared" si="0"/>
        <v>OGI and FID</v>
      </c>
      <c r="R9" s="20" t="s">
        <v>193</v>
      </c>
      <c r="S9" s="20" t="s">
        <v>192</v>
      </c>
      <c r="T9" s="20" t="s">
        <v>193</v>
      </c>
      <c r="U9" s="20"/>
      <c r="V9" s="27">
        <v>87.418000000000006</v>
      </c>
      <c r="W9" s="27">
        <v>3.1309999999999998</v>
      </c>
      <c r="X9" s="27">
        <v>0.93700000000000006</v>
      </c>
      <c r="Y9" s="27">
        <v>0.26800000000000002</v>
      </c>
      <c r="Z9" s="28">
        <v>9</v>
      </c>
      <c r="AA9" s="28">
        <v>50</v>
      </c>
      <c r="AB9" s="28">
        <v>9</v>
      </c>
      <c r="AC9" s="28">
        <v>44.139765023868165</v>
      </c>
    </row>
    <row r="10" spans="1:29" ht="15" customHeight="1" x14ac:dyDescent="0.25">
      <c r="A10" s="22" t="s">
        <v>54</v>
      </c>
      <c r="B10" s="22" t="s">
        <v>38</v>
      </c>
      <c r="C10" s="22" t="s">
        <v>45</v>
      </c>
      <c r="D10" s="22" t="s">
        <v>32</v>
      </c>
      <c r="E10" s="22" t="s">
        <v>23</v>
      </c>
      <c r="F10" s="22" t="s">
        <v>49</v>
      </c>
      <c r="G10" s="22" t="s">
        <v>24</v>
      </c>
      <c r="H10" s="22" t="s">
        <v>125</v>
      </c>
      <c r="I10" s="22" t="s">
        <v>15</v>
      </c>
      <c r="J10" s="22" t="s">
        <v>120</v>
      </c>
      <c r="K10" s="22" t="s">
        <v>120</v>
      </c>
      <c r="L10" s="23">
        <v>0.72874021868684202</v>
      </c>
      <c r="M10" s="22">
        <v>1291</v>
      </c>
      <c r="N10" s="25">
        <v>4.4800000000000004</v>
      </c>
      <c r="O10" s="25">
        <v>43.724413121210524</v>
      </c>
      <c r="P10" s="26" t="str">
        <f>IF(COUNTIFS('Component Counts'!$A$2:$A$682,Leakers!A2)&gt;0,"yes","no")</f>
        <v>yes</v>
      </c>
      <c r="Q10" s="26" t="str">
        <f t="shared" si="0"/>
        <v>OGI and FID</v>
      </c>
      <c r="R10" s="20" t="s">
        <v>193</v>
      </c>
      <c r="S10" s="20" t="s">
        <v>192</v>
      </c>
      <c r="T10" s="20" t="s">
        <v>192</v>
      </c>
      <c r="U10" s="20" t="s">
        <v>202</v>
      </c>
      <c r="V10" s="27">
        <v>87.4</v>
      </c>
      <c r="W10" s="27">
        <v>6.5</v>
      </c>
      <c r="X10" s="27">
        <v>2.2000000000000002</v>
      </c>
      <c r="Y10" s="27">
        <v>0.38500000000000001</v>
      </c>
      <c r="Z10" s="28">
        <v>2.57</v>
      </c>
      <c r="AA10" s="28">
        <v>45</v>
      </c>
      <c r="AB10" s="28">
        <v>45</v>
      </c>
      <c r="AC10" s="28">
        <v>195.88537078302323</v>
      </c>
    </row>
    <row r="11" spans="1:29" ht="15" customHeight="1" x14ac:dyDescent="0.25">
      <c r="A11" s="22" t="s">
        <v>75</v>
      </c>
      <c r="B11" s="22" t="s">
        <v>70</v>
      </c>
      <c r="C11" s="22" t="s">
        <v>63</v>
      </c>
      <c r="D11" s="22" t="s">
        <v>12</v>
      </c>
      <c r="E11" s="22" t="s">
        <v>16</v>
      </c>
      <c r="F11" s="22" t="s">
        <v>20</v>
      </c>
      <c r="G11" s="22" t="s">
        <v>20</v>
      </c>
      <c r="H11" s="22" t="s">
        <v>129</v>
      </c>
      <c r="I11" s="22" t="s">
        <v>15</v>
      </c>
      <c r="J11" s="22" t="s">
        <v>120</v>
      </c>
      <c r="K11" s="22" t="s">
        <v>120</v>
      </c>
      <c r="L11" s="23">
        <v>0.69977149420072304</v>
      </c>
      <c r="M11" s="22">
        <v>50000</v>
      </c>
      <c r="N11" s="25">
        <v>0.95449646682824896</v>
      </c>
      <c r="O11" s="25">
        <v>41.986289652043382</v>
      </c>
      <c r="P11" s="26" t="str">
        <f>IF(COUNTIFS('Component Counts'!$A$2:$A$682,Leakers!A9)&gt;0,"yes","no")</f>
        <v>yes</v>
      </c>
      <c r="Q11" s="26" t="str">
        <f t="shared" si="0"/>
        <v>OGI and FID</v>
      </c>
      <c r="R11" s="20" t="s">
        <v>194</v>
      </c>
      <c r="S11" s="20" t="s">
        <v>156</v>
      </c>
      <c r="T11" s="20" t="s">
        <v>194</v>
      </c>
      <c r="U11" s="20"/>
      <c r="V11" s="27">
        <v>74.518000000000001</v>
      </c>
      <c r="W11" s="27">
        <v>8.4380000000000006</v>
      </c>
      <c r="X11" s="27">
        <v>6.5510000000000002</v>
      </c>
      <c r="Y11" s="27">
        <v>0.77200000000000002</v>
      </c>
      <c r="Z11" s="28">
        <v>12</v>
      </c>
      <c r="AA11" s="28" t="s">
        <v>211</v>
      </c>
      <c r="AB11" s="28">
        <v>12</v>
      </c>
      <c r="AC11" s="28">
        <v>40.07576512810288</v>
      </c>
    </row>
    <row r="12" spans="1:29" ht="15" customHeight="1" x14ac:dyDescent="0.25">
      <c r="A12" s="22" t="s">
        <v>92</v>
      </c>
      <c r="B12" s="22" t="s">
        <v>86</v>
      </c>
      <c r="C12" s="22" t="s">
        <v>63</v>
      </c>
      <c r="D12" s="22" t="s">
        <v>35</v>
      </c>
      <c r="E12" s="22" t="s">
        <v>16</v>
      </c>
      <c r="F12" s="22" t="s">
        <v>20</v>
      </c>
      <c r="G12" s="22" t="s">
        <v>20</v>
      </c>
      <c r="H12" s="22" t="s">
        <v>125</v>
      </c>
      <c r="I12" s="22" t="s">
        <v>15</v>
      </c>
      <c r="J12" s="22" t="s">
        <v>120</v>
      </c>
      <c r="K12" s="22" t="s">
        <v>120</v>
      </c>
      <c r="L12" s="23">
        <v>0.55454568175177299</v>
      </c>
      <c r="M12" s="22">
        <v>50000</v>
      </c>
      <c r="N12" s="25">
        <v>0.9146299</v>
      </c>
      <c r="O12" s="25">
        <v>33.272740905106382</v>
      </c>
      <c r="P12" s="26" t="str">
        <f>IF(COUNTIFS('Component Counts'!$A$2:$A$682,Leakers!A15)&gt;0,"yes","no")</f>
        <v>yes</v>
      </c>
      <c r="Q12" s="26" t="str">
        <f t="shared" si="0"/>
        <v>OGI and FID</v>
      </c>
      <c r="R12" s="20" t="s">
        <v>193</v>
      </c>
      <c r="S12" s="20" t="s">
        <v>156</v>
      </c>
      <c r="T12" s="20" t="s">
        <v>193</v>
      </c>
      <c r="U12" s="20"/>
      <c r="V12" s="27">
        <v>72.881</v>
      </c>
      <c r="W12" s="27">
        <v>6.5949999999999998</v>
      </c>
      <c r="X12" s="27">
        <v>3.9279999999999999</v>
      </c>
      <c r="Y12" s="27">
        <v>0.50700000000000001</v>
      </c>
      <c r="Z12" s="28">
        <v>5.6</v>
      </c>
      <c r="AA12" s="28" t="s">
        <v>211</v>
      </c>
      <c r="AB12" s="28">
        <v>5.6</v>
      </c>
      <c r="AC12" s="28">
        <v>30.432243686763346</v>
      </c>
    </row>
    <row r="13" spans="1:29" ht="15" customHeight="1" x14ac:dyDescent="0.25">
      <c r="A13" s="22" t="s">
        <v>56</v>
      </c>
      <c r="B13" s="22" t="s">
        <v>38</v>
      </c>
      <c r="C13" s="22" t="s">
        <v>45</v>
      </c>
      <c r="D13" s="22" t="s">
        <v>35</v>
      </c>
      <c r="E13" s="22" t="s">
        <v>23</v>
      </c>
      <c r="F13" s="22" t="s">
        <v>61</v>
      </c>
      <c r="G13" s="22" t="s">
        <v>28</v>
      </c>
      <c r="H13" s="22" t="s">
        <v>127</v>
      </c>
      <c r="I13" s="22" t="s">
        <v>15</v>
      </c>
      <c r="J13" s="22" t="s">
        <v>120</v>
      </c>
      <c r="K13" s="22" t="s">
        <v>120</v>
      </c>
      <c r="L13" s="23">
        <v>0.54256361575166601</v>
      </c>
      <c r="M13" s="22">
        <v>50000</v>
      </c>
      <c r="N13" s="25">
        <v>1.0516865</v>
      </c>
      <c r="O13" s="25">
        <v>32.55381694509996</v>
      </c>
      <c r="P13" s="26" t="str">
        <f>IF(COUNTIFS('Component Counts'!$A$2:$A$682,Leakers!A16)&gt;0,"yes","no")</f>
        <v>yes</v>
      </c>
      <c r="Q13" s="26" t="str">
        <f t="shared" si="0"/>
        <v>OGI and FID</v>
      </c>
      <c r="R13" s="20" t="s">
        <v>193</v>
      </c>
      <c r="S13" s="20" t="s">
        <v>192</v>
      </c>
      <c r="T13" s="20" t="s">
        <v>193</v>
      </c>
      <c r="U13" s="20"/>
      <c r="V13" s="27">
        <v>87.4</v>
      </c>
      <c r="W13" s="27">
        <v>6.5</v>
      </c>
      <c r="X13" s="27">
        <v>2.2000000000000002</v>
      </c>
      <c r="Y13" s="27">
        <v>0.38500000000000001</v>
      </c>
      <c r="Z13" s="28">
        <v>8.4700000000000006</v>
      </c>
      <c r="AA13" s="28">
        <v>3.1</v>
      </c>
      <c r="AB13" s="28">
        <v>8.4700000000000006</v>
      </c>
      <c r="AC13" s="28">
        <v>34.236409804632849</v>
      </c>
    </row>
    <row r="14" spans="1:29" ht="15" customHeight="1" x14ac:dyDescent="0.25">
      <c r="A14" s="22" t="s">
        <v>90</v>
      </c>
      <c r="B14" s="22" t="s">
        <v>86</v>
      </c>
      <c r="C14" s="22" t="s">
        <v>63</v>
      </c>
      <c r="D14" s="22" t="s">
        <v>35</v>
      </c>
      <c r="E14" s="22" t="s">
        <v>16</v>
      </c>
      <c r="F14" s="22" t="s">
        <v>20</v>
      </c>
      <c r="G14" s="22" t="s">
        <v>20</v>
      </c>
      <c r="H14" s="22" t="s">
        <v>138</v>
      </c>
      <c r="I14" s="22" t="s">
        <v>15</v>
      </c>
      <c r="J14" s="22" t="s">
        <v>120</v>
      </c>
      <c r="K14" s="22" t="s">
        <v>120</v>
      </c>
      <c r="L14" s="23">
        <v>0.48598720428404601</v>
      </c>
      <c r="M14" s="22">
        <v>50000</v>
      </c>
      <c r="N14" s="25">
        <v>0.92440719999999998</v>
      </c>
      <c r="O14" s="25">
        <v>29.15923225704276</v>
      </c>
      <c r="P14" s="26" t="str">
        <f>IF(COUNTIFS('Component Counts'!$A$2:$A$682,Leakers!A17)&gt;0,"yes","no")</f>
        <v>yes</v>
      </c>
      <c r="Q14" s="26" t="str">
        <f t="shared" si="0"/>
        <v>OGI and FID</v>
      </c>
      <c r="R14" s="20" t="s">
        <v>193</v>
      </c>
      <c r="S14" s="20" t="s">
        <v>156</v>
      </c>
      <c r="T14" s="20" t="s">
        <v>193</v>
      </c>
      <c r="U14" s="20"/>
      <c r="V14" s="27">
        <v>73.228999999999999</v>
      </c>
      <c r="W14" s="27">
        <v>6.6829999999999998</v>
      </c>
      <c r="X14" s="27">
        <v>4.3179999999999996</v>
      </c>
      <c r="Y14" s="27">
        <v>0.57800000000000007</v>
      </c>
      <c r="Z14" s="28">
        <v>5.08</v>
      </c>
      <c r="AA14" s="28" t="s">
        <v>211</v>
      </c>
      <c r="AB14" s="28">
        <v>5.08</v>
      </c>
      <c r="AC14" s="28">
        <v>26.955004244882559</v>
      </c>
    </row>
    <row r="15" spans="1:29" ht="15" customHeight="1" x14ac:dyDescent="0.25">
      <c r="A15" s="22" t="s">
        <v>92</v>
      </c>
      <c r="B15" s="22" t="s">
        <v>86</v>
      </c>
      <c r="C15" s="22" t="s">
        <v>63</v>
      </c>
      <c r="D15" s="22" t="s">
        <v>35</v>
      </c>
      <c r="E15" s="22" t="s">
        <v>16</v>
      </c>
      <c r="F15" s="22" t="s">
        <v>20</v>
      </c>
      <c r="G15" s="22" t="s">
        <v>20</v>
      </c>
      <c r="H15" s="22" t="s">
        <v>119</v>
      </c>
      <c r="I15" s="22" t="s">
        <v>15</v>
      </c>
      <c r="J15" s="22" t="s">
        <v>121</v>
      </c>
      <c r="K15" s="22" t="s">
        <v>120</v>
      </c>
      <c r="L15" s="23">
        <v>0.47764966137033699</v>
      </c>
      <c r="M15" s="24"/>
      <c r="N15" s="25">
        <v>0.88572720072705302</v>
      </c>
      <c r="O15" s="25">
        <v>28.65897968222022</v>
      </c>
      <c r="P15" s="26" t="str">
        <f>IF(COUNTIFS('Component Counts'!$A$2:$A$682,Leakers!A18)&gt;0,"yes","no")</f>
        <v>yes</v>
      </c>
      <c r="Q15" s="26" t="str">
        <f t="shared" si="0"/>
        <v>OGI Only</v>
      </c>
      <c r="R15" s="20" t="s">
        <v>193</v>
      </c>
      <c r="S15" s="20" t="s">
        <v>156</v>
      </c>
      <c r="T15" s="20" t="s">
        <v>193</v>
      </c>
      <c r="U15" s="20"/>
      <c r="V15" s="27">
        <v>72.881</v>
      </c>
      <c r="W15" s="27">
        <v>6.5949999999999998</v>
      </c>
      <c r="X15" s="27">
        <v>3.9279999999999999</v>
      </c>
      <c r="Y15" s="27">
        <v>0.50700000000000001</v>
      </c>
      <c r="Z15" s="28">
        <v>5</v>
      </c>
      <c r="AA15" s="28" t="s">
        <v>211</v>
      </c>
      <c r="AB15" s="28">
        <v>5</v>
      </c>
      <c r="AC15" s="28">
        <v>25.384037849626388</v>
      </c>
    </row>
    <row r="16" spans="1:29" ht="15" customHeight="1" x14ac:dyDescent="0.25">
      <c r="A16" s="22" t="s">
        <v>53</v>
      </c>
      <c r="B16" s="22" t="s">
        <v>46</v>
      </c>
      <c r="C16" s="22" t="s">
        <v>45</v>
      </c>
      <c r="D16" s="22" t="s">
        <v>22</v>
      </c>
      <c r="E16" s="22" t="s">
        <v>16</v>
      </c>
      <c r="F16" s="22" t="s">
        <v>17</v>
      </c>
      <c r="G16" s="22" t="s">
        <v>17</v>
      </c>
      <c r="H16" s="22" t="s">
        <v>123</v>
      </c>
      <c r="I16" s="22" t="s">
        <v>25</v>
      </c>
      <c r="J16" s="22" t="s">
        <v>120</v>
      </c>
      <c r="K16" s="22" t="s">
        <v>120</v>
      </c>
      <c r="L16" s="23">
        <v>0.45666936186825102</v>
      </c>
      <c r="M16" s="22">
        <v>50000</v>
      </c>
      <c r="N16" s="25">
        <v>1.0273577</v>
      </c>
      <c r="O16" s="25">
        <v>27.400161712095063</v>
      </c>
      <c r="P16" s="26" t="str">
        <f>IF(COUNTIFS('Component Counts'!$A$2:$A$682,Leakers!A19)&gt;0,"yes","no")</f>
        <v>yes</v>
      </c>
      <c r="Q16" s="26" t="str">
        <f t="shared" si="0"/>
        <v>OGI and FID</v>
      </c>
      <c r="R16" s="20" t="s">
        <v>193</v>
      </c>
      <c r="S16" s="20" t="s">
        <v>192</v>
      </c>
      <c r="T16" s="20" t="s">
        <v>193</v>
      </c>
      <c r="U16" s="20"/>
      <c r="V16" s="27">
        <v>88.391999999999996</v>
      </c>
      <c r="W16" s="27">
        <v>4.452</v>
      </c>
      <c r="X16" s="27">
        <v>1.024</v>
      </c>
      <c r="Y16" s="27">
        <v>0.38500000000000001</v>
      </c>
      <c r="Z16" s="28">
        <v>6.7</v>
      </c>
      <c r="AA16" s="28">
        <v>16.97</v>
      </c>
      <c r="AB16" s="28">
        <v>6.7</v>
      </c>
      <c r="AC16" s="28">
        <v>28.149767116166064</v>
      </c>
    </row>
    <row r="17" spans="1:29" ht="15" customHeight="1" x14ac:dyDescent="0.25">
      <c r="A17" s="22" t="s">
        <v>29</v>
      </c>
      <c r="B17" s="22" t="s">
        <v>30</v>
      </c>
      <c r="C17" s="22" t="s">
        <v>11</v>
      </c>
      <c r="D17" s="22" t="s">
        <v>22</v>
      </c>
      <c r="E17" s="22" t="s">
        <v>16</v>
      </c>
      <c r="F17" s="22" t="s">
        <v>17</v>
      </c>
      <c r="G17" s="22" t="s">
        <v>17</v>
      </c>
      <c r="H17" s="22" t="s">
        <v>123</v>
      </c>
      <c r="I17" s="22" t="s">
        <v>15</v>
      </c>
      <c r="J17" s="22" t="s">
        <v>120</v>
      </c>
      <c r="K17" s="22" t="s">
        <v>120</v>
      </c>
      <c r="L17" s="23">
        <v>0.43676286853101398</v>
      </c>
      <c r="M17" s="22">
        <v>50000</v>
      </c>
      <c r="N17" s="25">
        <v>1.0541847799999999</v>
      </c>
      <c r="O17" s="25">
        <v>26.205772111860838</v>
      </c>
      <c r="P17" s="26" t="str">
        <f>IF(COUNTIFS('Component Counts'!$A$2:$A$682,Leakers!A20)&gt;0,"yes","no")</f>
        <v>yes</v>
      </c>
      <c r="Q17" s="26" t="str">
        <f t="shared" si="0"/>
        <v>OGI and FID</v>
      </c>
      <c r="R17" s="20" t="s">
        <v>193</v>
      </c>
      <c r="S17" s="20" t="s">
        <v>213</v>
      </c>
      <c r="T17" s="20" t="s">
        <v>193</v>
      </c>
      <c r="U17" s="20"/>
      <c r="V17" s="27">
        <v>89.4</v>
      </c>
      <c r="W17" s="27">
        <v>4.944</v>
      </c>
      <c r="X17" s="27">
        <v>2.0529999999999999</v>
      </c>
      <c r="Y17" s="27">
        <v>0.31720000000000004</v>
      </c>
      <c r="Z17" s="28">
        <v>6.1</v>
      </c>
      <c r="AA17" s="28">
        <v>5.6</v>
      </c>
      <c r="AB17" s="28">
        <v>6.1</v>
      </c>
      <c r="AC17" s="28">
        <v>27.625726108472179</v>
      </c>
    </row>
    <row r="18" spans="1:29" ht="15" customHeight="1" x14ac:dyDescent="0.25">
      <c r="A18" s="22" t="s">
        <v>56</v>
      </c>
      <c r="B18" s="22" t="s">
        <v>38</v>
      </c>
      <c r="C18" s="22" t="s">
        <v>45</v>
      </c>
      <c r="D18" s="22" t="s">
        <v>35</v>
      </c>
      <c r="E18" s="22" t="s">
        <v>23</v>
      </c>
      <c r="F18" s="22" t="s">
        <v>17</v>
      </c>
      <c r="G18" s="22" t="s">
        <v>17</v>
      </c>
      <c r="H18" s="22" t="s">
        <v>125</v>
      </c>
      <c r="I18" s="22" t="s">
        <v>25</v>
      </c>
      <c r="J18" s="22" t="s">
        <v>120</v>
      </c>
      <c r="K18" s="22" t="s">
        <v>121</v>
      </c>
      <c r="L18" s="23">
        <v>0.43307990139103802</v>
      </c>
      <c r="M18" s="22">
        <v>35000</v>
      </c>
      <c r="N18" s="25">
        <v>4.4800000000000004</v>
      </c>
      <c r="O18" s="25">
        <v>25.984794083462283</v>
      </c>
      <c r="P18" s="26" t="str">
        <f>IF(COUNTIFS('Component Counts'!$A$2:$A$682,Leakers!A8)&gt;0,"yes","no")</f>
        <v>yes</v>
      </c>
      <c r="Q18" s="26" t="str">
        <f t="shared" si="0"/>
        <v>FID Only</v>
      </c>
      <c r="R18" s="20" t="s">
        <v>193</v>
      </c>
      <c r="S18" s="20" t="s">
        <v>192</v>
      </c>
      <c r="T18" s="20" t="s">
        <v>192</v>
      </c>
      <c r="U18" s="20" t="s">
        <v>202</v>
      </c>
      <c r="V18" s="27">
        <v>87.4</v>
      </c>
      <c r="W18" s="27">
        <v>6.5</v>
      </c>
      <c r="X18" s="27">
        <v>2.2000000000000002</v>
      </c>
      <c r="Y18" s="27">
        <v>0.38500000000000001</v>
      </c>
      <c r="Z18" s="28">
        <v>2.66</v>
      </c>
      <c r="AA18" s="28">
        <v>24</v>
      </c>
      <c r="AB18" s="28">
        <v>24</v>
      </c>
      <c r="AC18" s="28">
        <v>116.41187749391095</v>
      </c>
    </row>
    <row r="19" spans="1:29" ht="15" customHeight="1" x14ac:dyDescent="0.25">
      <c r="A19" s="22" t="s">
        <v>71</v>
      </c>
      <c r="B19" s="22" t="s">
        <v>70</v>
      </c>
      <c r="C19" s="22" t="s">
        <v>63</v>
      </c>
      <c r="D19" s="22" t="s">
        <v>12</v>
      </c>
      <c r="E19" s="22" t="s">
        <v>16</v>
      </c>
      <c r="F19" s="22" t="s">
        <v>27</v>
      </c>
      <c r="G19" s="22" t="s">
        <v>28</v>
      </c>
      <c r="H19" s="22" t="s">
        <v>119</v>
      </c>
      <c r="I19" s="22" t="s">
        <v>15</v>
      </c>
      <c r="J19" s="22" t="s">
        <v>121</v>
      </c>
      <c r="K19" s="22" t="s">
        <v>120</v>
      </c>
      <c r="L19" s="23">
        <v>0.42965377836739699</v>
      </c>
      <c r="M19" s="24"/>
      <c r="N19" s="25">
        <v>1.0169045420034999</v>
      </c>
      <c r="O19" s="25">
        <v>25.779226702043818</v>
      </c>
      <c r="P19" s="26" t="str">
        <f>IF(COUNTIFS('Component Counts'!$A$2:$A$682,Leakers!A14)&gt;0,"yes","no")</f>
        <v>yes</v>
      </c>
      <c r="Q19" s="26" t="str">
        <f t="shared" si="0"/>
        <v>OGI Only</v>
      </c>
      <c r="R19" s="20" t="s">
        <v>194</v>
      </c>
      <c r="S19" s="20" t="s">
        <v>156</v>
      </c>
      <c r="T19" s="20" t="s">
        <v>194</v>
      </c>
      <c r="U19" s="20"/>
      <c r="V19" s="27">
        <v>79.370999999999995</v>
      </c>
      <c r="W19" s="27">
        <v>11.191000000000001</v>
      </c>
      <c r="X19" s="27">
        <v>4.0209999999999999</v>
      </c>
      <c r="Y19" s="27">
        <v>0.91599999999999993</v>
      </c>
      <c r="Z19" s="28">
        <v>9.75</v>
      </c>
      <c r="AA19" s="28" t="s">
        <v>211</v>
      </c>
      <c r="AB19" s="28">
        <v>9.75</v>
      </c>
      <c r="AC19" s="28">
        <v>26.215012722646307</v>
      </c>
    </row>
    <row r="20" spans="1:29" ht="15" customHeight="1" x14ac:dyDescent="0.25">
      <c r="A20" s="22" t="s">
        <v>90</v>
      </c>
      <c r="B20" s="22" t="s">
        <v>86</v>
      </c>
      <c r="C20" s="22" t="s">
        <v>63</v>
      </c>
      <c r="D20" s="22" t="s">
        <v>35</v>
      </c>
      <c r="E20" s="22" t="s">
        <v>16</v>
      </c>
      <c r="F20" s="22" t="s">
        <v>20</v>
      </c>
      <c r="G20" s="22" t="s">
        <v>20</v>
      </c>
      <c r="H20" s="22" t="s">
        <v>138</v>
      </c>
      <c r="I20" s="22" t="s">
        <v>15</v>
      </c>
      <c r="J20" s="22" t="s">
        <v>120</v>
      </c>
      <c r="K20" s="22" t="s">
        <v>120</v>
      </c>
      <c r="L20" s="23">
        <v>0.40230460617026198</v>
      </c>
      <c r="M20" s="22">
        <v>50000</v>
      </c>
      <c r="N20" s="25">
        <v>0.89689952155038399</v>
      </c>
      <c r="O20" s="25">
        <v>24.138276370215721</v>
      </c>
      <c r="P20" s="26" t="str">
        <f>IF(COUNTIFS('Component Counts'!$A$2:$A$682,Leakers!A21)&gt;0,"yes","no")</f>
        <v>yes</v>
      </c>
      <c r="Q20" s="26" t="str">
        <f t="shared" si="0"/>
        <v>OGI and FID</v>
      </c>
      <c r="R20" s="20" t="s">
        <v>193</v>
      </c>
      <c r="S20" s="20" t="s">
        <v>156</v>
      </c>
      <c r="T20" s="20" t="s">
        <v>193</v>
      </c>
      <c r="U20" s="20"/>
      <c r="V20" s="27">
        <v>73.228999999999999</v>
      </c>
      <c r="W20" s="27">
        <v>6.6829999999999998</v>
      </c>
      <c r="X20" s="27">
        <v>4.3179999999999996</v>
      </c>
      <c r="Y20" s="27">
        <v>0.57800000000000007</v>
      </c>
      <c r="Z20" s="28">
        <v>4.3100000000000005</v>
      </c>
      <c r="AA20" s="28" t="s">
        <v>211</v>
      </c>
      <c r="AB20" s="28">
        <v>4.3100000000000005</v>
      </c>
      <c r="AC20" s="28">
        <v>21.649608527497406</v>
      </c>
    </row>
    <row r="21" spans="1:29" ht="15" customHeight="1" x14ac:dyDescent="0.25">
      <c r="A21" s="22" t="s">
        <v>68</v>
      </c>
      <c r="B21" s="22" t="s">
        <v>46</v>
      </c>
      <c r="C21" s="22" t="s">
        <v>63</v>
      </c>
      <c r="D21" s="22" t="s">
        <v>22</v>
      </c>
      <c r="E21" s="22" t="s">
        <v>16</v>
      </c>
      <c r="F21" s="22" t="s">
        <v>17</v>
      </c>
      <c r="G21" s="22" t="s">
        <v>17</v>
      </c>
      <c r="H21" s="22" t="s">
        <v>28</v>
      </c>
      <c r="I21" s="22" t="s">
        <v>15</v>
      </c>
      <c r="J21" s="22" t="s">
        <v>120</v>
      </c>
      <c r="K21" s="22" t="s">
        <v>121</v>
      </c>
      <c r="L21" s="23">
        <v>0.35946875215244001</v>
      </c>
      <c r="M21" s="22">
        <v>50000</v>
      </c>
      <c r="N21" s="25">
        <v>0.91208948081737995</v>
      </c>
      <c r="O21" s="25">
        <v>21.568125129146402</v>
      </c>
      <c r="P21" s="26" t="str">
        <f>IF(COUNTIFS('Component Counts'!$A$2:$A$682,Leakers!A23)&gt;0,"yes","no")</f>
        <v>yes</v>
      </c>
      <c r="Q21" s="26" t="str">
        <f t="shared" si="0"/>
        <v>FID Only</v>
      </c>
      <c r="R21" s="20" t="s">
        <v>193</v>
      </c>
      <c r="S21" s="20" t="s">
        <v>210</v>
      </c>
      <c r="T21" s="20" t="s">
        <v>193</v>
      </c>
      <c r="U21" s="20"/>
      <c r="V21" s="27">
        <v>63.058</v>
      </c>
      <c r="W21" s="27">
        <v>8.1419999999999995</v>
      </c>
      <c r="X21" s="27">
        <v>8.2609999999999992</v>
      </c>
      <c r="Y21" s="27">
        <v>3.5480999999999998</v>
      </c>
      <c r="Z21" s="28">
        <v>3.78</v>
      </c>
      <c r="AA21" s="28">
        <v>3.35</v>
      </c>
      <c r="AB21" s="28">
        <v>3.78</v>
      </c>
      <c r="AC21" s="28">
        <v>19.672060051247392</v>
      </c>
    </row>
    <row r="22" spans="1:29" ht="15" customHeight="1" x14ac:dyDescent="0.25">
      <c r="A22" s="22" t="s">
        <v>21</v>
      </c>
      <c r="B22" s="22" t="s">
        <v>13</v>
      </c>
      <c r="C22" s="22" t="s">
        <v>11</v>
      </c>
      <c r="D22" s="22" t="s">
        <v>22</v>
      </c>
      <c r="E22" s="22" t="s">
        <v>23</v>
      </c>
      <c r="F22" s="22" t="s">
        <v>20</v>
      </c>
      <c r="G22" s="22" t="s">
        <v>20</v>
      </c>
      <c r="H22" s="22" t="s">
        <v>119</v>
      </c>
      <c r="I22" s="22" t="s">
        <v>15</v>
      </c>
      <c r="J22" s="22" t="s">
        <v>120</v>
      </c>
      <c r="K22" s="22" t="s">
        <v>121</v>
      </c>
      <c r="L22" s="23">
        <v>0.33410514418314002</v>
      </c>
      <c r="M22" s="22">
        <v>50000</v>
      </c>
      <c r="N22" s="25">
        <v>0.88437996634419802</v>
      </c>
      <c r="O22" s="25">
        <v>20.046308650988401</v>
      </c>
      <c r="P22" s="26" t="str">
        <f>IF(COUNTIFS('Component Counts'!$A$2:$A$682,Leakers!A24)&gt;0,"yes","no")</f>
        <v>yes</v>
      </c>
      <c r="Q22" s="26" t="str">
        <f t="shared" si="0"/>
        <v>FID Only</v>
      </c>
      <c r="R22" s="20" t="s">
        <v>193</v>
      </c>
      <c r="S22" s="20" t="s">
        <v>213</v>
      </c>
      <c r="T22" s="20" t="s">
        <v>193</v>
      </c>
      <c r="U22" s="20"/>
      <c r="V22" s="27">
        <v>61.350999999999999</v>
      </c>
      <c r="W22" s="27">
        <v>10.066000000000001</v>
      </c>
      <c r="X22" s="27">
        <v>7.2430000000000003</v>
      </c>
      <c r="Y22" s="27">
        <v>2.2400000000000002</v>
      </c>
      <c r="Z22" s="28">
        <v>3.32</v>
      </c>
      <c r="AA22" s="28">
        <v>3.75</v>
      </c>
      <c r="AB22" s="28">
        <v>3.32</v>
      </c>
      <c r="AC22" s="28">
        <v>17.728553770086528</v>
      </c>
    </row>
    <row r="23" spans="1:29" ht="15" customHeight="1" x14ac:dyDescent="0.25">
      <c r="A23" s="22" t="s">
        <v>106</v>
      </c>
      <c r="B23" s="22" t="s">
        <v>46</v>
      </c>
      <c r="C23" s="22" t="s">
        <v>105</v>
      </c>
      <c r="D23" s="22" t="s">
        <v>12</v>
      </c>
      <c r="E23" s="22" t="s">
        <v>23</v>
      </c>
      <c r="F23" s="22" t="s">
        <v>24</v>
      </c>
      <c r="G23" s="22" t="s">
        <v>24</v>
      </c>
      <c r="H23" s="22" t="s">
        <v>125</v>
      </c>
      <c r="I23" s="22" t="s">
        <v>15</v>
      </c>
      <c r="J23" s="22" t="s">
        <v>120</v>
      </c>
      <c r="K23" s="22" t="s">
        <v>120</v>
      </c>
      <c r="L23" s="23">
        <v>0.307163189590828</v>
      </c>
      <c r="M23" s="22">
        <v>50000</v>
      </c>
      <c r="N23" s="25">
        <v>1.01638448734923</v>
      </c>
      <c r="O23" s="25">
        <v>18.429791375449682</v>
      </c>
      <c r="P23" s="26" t="str">
        <f>IF(COUNTIFS('Component Counts'!$A$2:$A$682,Leakers!A26)&gt;0,"yes","no")</f>
        <v>yes</v>
      </c>
      <c r="Q23" s="26" t="str">
        <f t="shared" si="0"/>
        <v>OGI and FID</v>
      </c>
      <c r="R23" s="20" t="s">
        <v>193</v>
      </c>
      <c r="S23" s="20" t="s">
        <v>210</v>
      </c>
      <c r="T23" s="20" t="s">
        <v>193</v>
      </c>
      <c r="U23" s="20"/>
      <c r="V23" s="27">
        <v>73.108000000000004</v>
      </c>
      <c r="W23" s="27">
        <v>12.269</v>
      </c>
      <c r="X23" s="27">
        <v>7.7270000000000003</v>
      </c>
      <c r="Y23" s="27">
        <v>0.82099999999999995</v>
      </c>
      <c r="Z23" s="28">
        <v>4.13</v>
      </c>
      <c r="AA23" s="28">
        <v>4</v>
      </c>
      <c r="AB23" s="28">
        <v>4.13</v>
      </c>
      <c r="AC23" s="28">
        <v>18.731754059089692</v>
      </c>
    </row>
    <row r="24" spans="1:29" ht="15" customHeight="1" x14ac:dyDescent="0.25">
      <c r="A24" s="22" t="s">
        <v>90</v>
      </c>
      <c r="B24" s="22" t="s">
        <v>86</v>
      </c>
      <c r="C24" s="22" t="s">
        <v>63</v>
      </c>
      <c r="D24" s="22" t="s">
        <v>35</v>
      </c>
      <c r="E24" s="22" t="s">
        <v>16</v>
      </c>
      <c r="F24" s="22" t="s">
        <v>19</v>
      </c>
      <c r="G24" s="22" t="s">
        <v>19</v>
      </c>
      <c r="H24" s="22" t="s">
        <v>119</v>
      </c>
      <c r="I24" s="22" t="s">
        <v>15</v>
      </c>
      <c r="J24" s="22" t="s">
        <v>120</v>
      </c>
      <c r="K24" s="22" t="s">
        <v>121</v>
      </c>
      <c r="L24" s="23">
        <v>0.306780104734586</v>
      </c>
      <c r="M24" s="22">
        <v>50000</v>
      </c>
      <c r="N24" s="25">
        <v>0.89689952155038399</v>
      </c>
      <c r="O24" s="25">
        <v>18.406806284075159</v>
      </c>
      <c r="P24" s="26" t="str">
        <f>IF(COUNTIFS('Component Counts'!$A$2:$A$682,Leakers!A25)&gt;0,"yes","no")</f>
        <v>yes</v>
      </c>
      <c r="Q24" s="26" t="str">
        <f t="shared" si="0"/>
        <v>FID Only</v>
      </c>
      <c r="R24" s="20" t="s">
        <v>193</v>
      </c>
      <c r="S24" s="20" t="s">
        <v>156</v>
      </c>
      <c r="T24" s="20" t="s">
        <v>193</v>
      </c>
      <c r="U24" s="20"/>
      <c r="V24" s="27">
        <v>73.228999999999999</v>
      </c>
      <c r="W24" s="27">
        <v>6.6829999999999998</v>
      </c>
      <c r="X24" s="27">
        <v>4.3179999999999996</v>
      </c>
      <c r="Y24" s="27">
        <v>0.57800000000000007</v>
      </c>
      <c r="Z24" s="28">
        <v>3.59</v>
      </c>
      <c r="AA24" s="28" t="s">
        <v>211</v>
      </c>
      <c r="AB24" s="28">
        <v>3.59</v>
      </c>
      <c r="AC24" s="28">
        <v>16.509055749457598</v>
      </c>
    </row>
    <row r="25" spans="1:29" ht="15" customHeight="1" x14ac:dyDescent="0.25">
      <c r="A25" s="22" t="s">
        <v>54</v>
      </c>
      <c r="B25" s="22" t="s">
        <v>38</v>
      </c>
      <c r="C25" s="22" t="s">
        <v>45</v>
      </c>
      <c r="D25" s="22" t="s">
        <v>32</v>
      </c>
      <c r="E25" s="22" t="s">
        <v>23</v>
      </c>
      <c r="F25" s="22" t="s">
        <v>133</v>
      </c>
      <c r="G25" s="22" t="s">
        <v>74</v>
      </c>
      <c r="H25" s="22" t="s">
        <v>125</v>
      </c>
      <c r="I25" s="22" t="s">
        <v>15</v>
      </c>
      <c r="J25" s="22" t="s">
        <v>121</v>
      </c>
      <c r="K25" s="22" t="s">
        <v>120</v>
      </c>
      <c r="L25" s="23">
        <v>0.29959320101570203</v>
      </c>
      <c r="M25" s="24"/>
      <c r="N25" s="25">
        <v>4.4800000000000004</v>
      </c>
      <c r="O25" s="25">
        <v>17.975592060942123</v>
      </c>
      <c r="P25" s="26" t="str">
        <f>IF(COUNTIFS('Component Counts'!$A$2:$A$682,Leakers!A13)&gt;0,"yes","no")</f>
        <v>yes</v>
      </c>
      <c r="Q25" s="26" t="str">
        <f t="shared" si="0"/>
        <v>OGI Only</v>
      </c>
      <c r="R25" s="20" t="s">
        <v>193</v>
      </c>
      <c r="S25" s="20" t="s">
        <v>192</v>
      </c>
      <c r="T25" s="20" t="s">
        <v>192</v>
      </c>
      <c r="U25" s="20" t="s">
        <v>202</v>
      </c>
      <c r="V25" s="27">
        <v>87.4</v>
      </c>
      <c r="W25" s="27">
        <v>6.5</v>
      </c>
      <c r="X25" s="27">
        <v>2.2000000000000002</v>
      </c>
      <c r="Y25" s="27">
        <v>0.38500000000000001</v>
      </c>
      <c r="Z25" s="28">
        <v>2.1</v>
      </c>
      <c r="AA25" s="28">
        <v>35</v>
      </c>
      <c r="AB25" s="28">
        <v>35</v>
      </c>
      <c r="AC25" s="28">
        <v>80.530652433020663</v>
      </c>
    </row>
    <row r="26" spans="1:29" ht="15" customHeight="1" x14ac:dyDescent="0.25">
      <c r="A26" s="22" t="s">
        <v>90</v>
      </c>
      <c r="B26" s="22" t="s">
        <v>86</v>
      </c>
      <c r="C26" s="22" t="s">
        <v>63</v>
      </c>
      <c r="D26" s="22" t="s">
        <v>35</v>
      </c>
      <c r="E26" s="22" t="s">
        <v>16</v>
      </c>
      <c r="F26" s="22" t="s">
        <v>20</v>
      </c>
      <c r="G26" s="22" t="s">
        <v>20</v>
      </c>
      <c r="H26" s="22" t="s">
        <v>138</v>
      </c>
      <c r="I26" s="22" t="s">
        <v>15</v>
      </c>
      <c r="J26" s="22" t="s">
        <v>120</v>
      </c>
      <c r="K26" s="22" t="s">
        <v>120</v>
      </c>
      <c r="L26" s="23">
        <v>0.28796706295720398</v>
      </c>
      <c r="M26" s="22">
        <v>50000</v>
      </c>
      <c r="N26" s="25">
        <v>0.89689952155038399</v>
      </c>
      <c r="O26" s="25">
        <v>17.278023777432239</v>
      </c>
      <c r="P26" s="26" t="str">
        <f>IF(COUNTIFS('Component Counts'!$A$2:$A$682,Leakers!A28)&gt;0,"yes","no")</f>
        <v>yes</v>
      </c>
      <c r="Q26" s="26" t="str">
        <f t="shared" si="0"/>
        <v>OGI and FID</v>
      </c>
      <c r="R26" s="20" t="s">
        <v>193</v>
      </c>
      <c r="S26" s="20" t="s">
        <v>156</v>
      </c>
      <c r="T26" s="20" t="s">
        <v>193</v>
      </c>
      <c r="U26" s="20"/>
      <c r="V26" s="27">
        <v>73.228999999999999</v>
      </c>
      <c r="W26" s="27">
        <v>6.6829999999999998</v>
      </c>
      <c r="X26" s="27">
        <v>4.3179999999999996</v>
      </c>
      <c r="Y26" s="27">
        <v>0.57800000000000007</v>
      </c>
      <c r="Z26" s="28">
        <v>2.96</v>
      </c>
      <c r="AA26" s="28" t="s">
        <v>211</v>
      </c>
      <c r="AB26" s="28">
        <v>2.96</v>
      </c>
      <c r="AC26" s="28">
        <v>15.496651259315158</v>
      </c>
    </row>
    <row r="27" spans="1:29" ht="15" customHeight="1" x14ac:dyDescent="0.25">
      <c r="A27" s="22" t="s">
        <v>68</v>
      </c>
      <c r="B27" s="22" t="s">
        <v>46</v>
      </c>
      <c r="C27" s="22" t="s">
        <v>63</v>
      </c>
      <c r="D27" s="22" t="s">
        <v>22</v>
      </c>
      <c r="E27" s="22" t="s">
        <v>16</v>
      </c>
      <c r="F27" s="22" t="s">
        <v>49</v>
      </c>
      <c r="G27" s="22" t="s">
        <v>24</v>
      </c>
      <c r="H27" s="22" t="s">
        <v>125</v>
      </c>
      <c r="I27" s="22" t="s">
        <v>15</v>
      </c>
      <c r="J27" s="22" t="s">
        <v>120</v>
      </c>
      <c r="K27" s="22" t="s">
        <v>121</v>
      </c>
      <c r="L27" s="23">
        <v>0.28199066205374002</v>
      </c>
      <c r="M27" s="22">
        <v>50000</v>
      </c>
      <c r="N27" s="25">
        <v>0.91208948081737995</v>
      </c>
      <c r="O27" s="25">
        <v>16.9194397232244</v>
      </c>
      <c r="P27" s="26" t="str">
        <f>IF(COUNTIFS('Component Counts'!$A$2:$A$682,Leakers!A30)&gt;0,"yes","no")</f>
        <v>yes</v>
      </c>
      <c r="Q27" s="26" t="str">
        <f t="shared" si="0"/>
        <v>FID Only</v>
      </c>
      <c r="R27" s="20" t="s">
        <v>193</v>
      </c>
      <c r="S27" s="20" t="s">
        <v>210</v>
      </c>
      <c r="T27" s="20" t="s">
        <v>193</v>
      </c>
      <c r="U27" s="20"/>
      <c r="V27" s="27">
        <v>63.058</v>
      </c>
      <c r="W27" s="27">
        <v>8.1419999999999995</v>
      </c>
      <c r="X27" s="27">
        <v>8.2609999999999992</v>
      </c>
      <c r="Y27" s="27">
        <v>3.5480999999999998</v>
      </c>
      <c r="Z27" s="28">
        <v>3.05</v>
      </c>
      <c r="AA27" s="28">
        <v>2.7755999999999998</v>
      </c>
      <c r="AB27" s="28">
        <v>3.05</v>
      </c>
      <c r="AC27" s="28">
        <v>15.432042992876685</v>
      </c>
    </row>
    <row r="28" spans="1:29" ht="15" customHeight="1" x14ac:dyDescent="0.25">
      <c r="A28" s="22" t="s">
        <v>29</v>
      </c>
      <c r="B28" s="22" t="s">
        <v>30</v>
      </c>
      <c r="C28" s="22" t="s">
        <v>11</v>
      </c>
      <c r="D28" s="22" t="s">
        <v>22</v>
      </c>
      <c r="E28" s="22" t="s">
        <v>16</v>
      </c>
      <c r="F28" s="22" t="s">
        <v>20</v>
      </c>
      <c r="G28" s="22" t="s">
        <v>20</v>
      </c>
      <c r="H28" s="22" t="s">
        <v>123</v>
      </c>
      <c r="I28" s="22" t="s">
        <v>15</v>
      </c>
      <c r="J28" s="22" t="s">
        <v>120</v>
      </c>
      <c r="K28" s="22" t="s">
        <v>120</v>
      </c>
      <c r="L28" s="23">
        <v>0.26958720267577202</v>
      </c>
      <c r="M28" s="22">
        <v>50000</v>
      </c>
      <c r="N28" s="25">
        <v>1.0041073037247601</v>
      </c>
      <c r="O28" s="25">
        <v>16.175232160546322</v>
      </c>
      <c r="P28" s="26" t="str">
        <f>IF(COUNTIFS('Component Counts'!$A$2:$A$682,Leakers!A31)&gt;0,"yes","no")</f>
        <v>yes</v>
      </c>
      <c r="Q28" s="26" t="str">
        <f t="shared" si="0"/>
        <v>OGI and FID</v>
      </c>
      <c r="R28" s="20" t="s">
        <v>193</v>
      </c>
      <c r="S28" s="20" t="s">
        <v>213</v>
      </c>
      <c r="T28" s="20" t="s">
        <v>193</v>
      </c>
      <c r="U28" s="20"/>
      <c r="V28" s="27">
        <v>89.4</v>
      </c>
      <c r="W28" s="27">
        <v>4.944</v>
      </c>
      <c r="X28" s="27">
        <v>2.0529999999999999</v>
      </c>
      <c r="Y28" s="27">
        <v>0.31720000000000004</v>
      </c>
      <c r="Z28" s="28">
        <v>3.74</v>
      </c>
      <c r="AA28" s="28">
        <v>4</v>
      </c>
      <c r="AB28" s="28">
        <v>3.74</v>
      </c>
      <c r="AC28" s="28">
        <v>16.241668751848231</v>
      </c>
    </row>
    <row r="29" spans="1:29" ht="15" customHeight="1" x14ac:dyDescent="0.25">
      <c r="A29" s="22" t="s">
        <v>109</v>
      </c>
      <c r="B29" s="22" t="s">
        <v>46</v>
      </c>
      <c r="C29" s="22" t="s">
        <v>105</v>
      </c>
      <c r="D29" s="22" t="s">
        <v>12</v>
      </c>
      <c r="E29" s="22" t="s">
        <v>23</v>
      </c>
      <c r="F29" s="22" t="s">
        <v>59</v>
      </c>
      <c r="G29" s="22" t="s">
        <v>20</v>
      </c>
      <c r="H29" s="22" t="s">
        <v>119</v>
      </c>
      <c r="I29" s="22" t="s">
        <v>15</v>
      </c>
      <c r="J29" s="22" t="s">
        <v>120</v>
      </c>
      <c r="K29" s="22" t="s">
        <v>120</v>
      </c>
      <c r="L29" s="23">
        <v>0.25901380202255297</v>
      </c>
      <c r="M29" s="22">
        <v>50000</v>
      </c>
      <c r="N29" s="25">
        <v>1.00887221420825</v>
      </c>
      <c r="O29" s="25">
        <v>15.540828121353179</v>
      </c>
      <c r="P29" s="26" t="str">
        <f>IF(COUNTIFS('Component Counts'!$A$2:$A$682,Leakers!A33)&gt;0,"yes","no")</f>
        <v>yes</v>
      </c>
      <c r="Q29" s="26" t="str">
        <f t="shared" si="0"/>
        <v>OGI and FID</v>
      </c>
      <c r="R29" s="20" t="s">
        <v>193</v>
      </c>
      <c r="S29" s="20" t="s">
        <v>210</v>
      </c>
      <c r="T29" s="20" t="s">
        <v>193</v>
      </c>
      <c r="U29" s="20"/>
      <c r="V29" s="27">
        <v>71.494</v>
      </c>
      <c r="W29" s="27">
        <v>12.846</v>
      </c>
      <c r="X29" s="27">
        <v>7.7009999999999996</v>
      </c>
      <c r="Y29" s="27">
        <v>0.95900000000000007</v>
      </c>
      <c r="Z29" s="28">
        <v>4.1900000000000004</v>
      </c>
      <c r="AA29" s="28">
        <v>10</v>
      </c>
      <c r="AB29" s="28">
        <v>4.1900000000000004</v>
      </c>
      <c r="AC29" s="28">
        <v>15.678709677419356</v>
      </c>
    </row>
    <row r="30" spans="1:29" ht="15" customHeight="1" x14ac:dyDescent="0.25">
      <c r="A30" s="22" t="s">
        <v>65</v>
      </c>
      <c r="B30" s="22" t="s">
        <v>46</v>
      </c>
      <c r="C30" s="22" t="s">
        <v>63</v>
      </c>
      <c r="D30" s="22" t="s">
        <v>32</v>
      </c>
      <c r="E30" s="22" t="s">
        <v>16</v>
      </c>
      <c r="F30" s="22" t="s">
        <v>20</v>
      </c>
      <c r="G30" s="22" t="s">
        <v>20</v>
      </c>
      <c r="H30" s="22" t="s">
        <v>137</v>
      </c>
      <c r="I30" s="22" t="s">
        <v>15</v>
      </c>
      <c r="J30" s="22" t="s">
        <v>121</v>
      </c>
      <c r="K30" s="22" t="s">
        <v>120</v>
      </c>
      <c r="L30" s="23">
        <v>0.25877472325812201</v>
      </c>
      <c r="M30" s="24"/>
      <c r="N30" s="25">
        <v>0.84667930220098997</v>
      </c>
      <c r="O30" s="25">
        <v>15.52648339548732</v>
      </c>
      <c r="P30" s="26" t="str">
        <f>IF(COUNTIFS('Component Counts'!$A$2:$A$682,Leakers!A34)&gt;0,"yes","no")</f>
        <v>yes</v>
      </c>
      <c r="Q30" s="26" t="str">
        <f t="shared" si="0"/>
        <v>OGI Only</v>
      </c>
      <c r="R30" s="20" t="s">
        <v>193</v>
      </c>
      <c r="S30" s="20" t="s">
        <v>210</v>
      </c>
      <c r="T30" s="20" t="s">
        <v>193</v>
      </c>
      <c r="U30" s="20"/>
      <c r="V30" s="27">
        <v>63.247</v>
      </c>
      <c r="W30" s="27">
        <v>6.734</v>
      </c>
      <c r="X30" s="27">
        <v>6.2590000000000003</v>
      </c>
      <c r="Y30" s="27">
        <v>2.1172</v>
      </c>
      <c r="Z30" s="28">
        <v>2.3199999999999998</v>
      </c>
      <c r="AA30" s="28">
        <v>1.4</v>
      </c>
      <c r="AB30" s="28">
        <v>2.3199999999999998</v>
      </c>
      <c r="AC30" s="28">
        <v>13.145952126926435</v>
      </c>
    </row>
    <row r="31" spans="1:29" ht="15" customHeight="1" x14ac:dyDescent="0.25">
      <c r="A31" s="22" t="s">
        <v>92</v>
      </c>
      <c r="B31" s="22" t="s">
        <v>86</v>
      </c>
      <c r="C31" s="22" t="s">
        <v>63</v>
      </c>
      <c r="D31" s="22" t="s">
        <v>35</v>
      </c>
      <c r="E31" s="22" t="s">
        <v>16</v>
      </c>
      <c r="F31" s="22" t="s">
        <v>20</v>
      </c>
      <c r="G31" s="22" t="s">
        <v>20</v>
      </c>
      <c r="H31" s="22" t="s">
        <v>125</v>
      </c>
      <c r="I31" s="22" t="s">
        <v>15</v>
      </c>
      <c r="J31" s="22" t="s">
        <v>120</v>
      </c>
      <c r="K31" s="22" t="s">
        <v>120</v>
      </c>
      <c r="L31" s="23">
        <v>0.23540728099536401</v>
      </c>
      <c r="M31" s="22">
        <v>50000</v>
      </c>
      <c r="N31" s="25">
        <v>0.88572720072705302</v>
      </c>
      <c r="O31" s="25">
        <v>14.12443685972184</v>
      </c>
      <c r="P31" s="26" t="str">
        <f>IF(COUNTIFS('Component Counts'!$A$2:$A$682,Leakers!A36)&gt;0,"yes","no")</f>
        <v>yes</v>
      </c>
      <c r="Q31" s="26" t="str">
        <f t="shared" si="0"/>
        <v>OGI and FID</v>
      </c>
      <c r="R31" s="20" t="s">
        <v>193</v>
      </c>
      <c r="S31" s="20" t="s">
        <v>156</v>
      </c>
      <c r="T31" s="20" t="s">
        <v>193</v>
      </c>
      <c r="U31" s="20"/>
      <c r="V31" s="27">
        <v>72.881</v>
      </c>
      <c r="W31" s="27">
        <v>6.5949999999999998</v>
      </c>
      <c r="X31" s="27">
        <v>3.9279999999999999</v>
      </c>
      <c r="Y31" s="27">
        <v>0.50700000000000001</v>
      </c>
      <c r="Z31" s="28">
        <v>2.4300000000000002</v>
      </c>
      <c r="AA31" s="28" t="s">
        <v>211</v>
      </c>
      <c r="AB31" s="28">
        <v>2.4300000000000002</v>
      </c>
      <c r="AC31" s="28">
        <v>12.510397921607419</v>
      </c>
    </row>
    <row r="32" spans="1:29" ht="15" customHeight="1" x14ac:dyDescent="0.25">
      <c r="A32" s="22" t="s">
        <v>90</v>
      </c>
      <c r="B32" s="22" t="s">
        <v>86</v>
      </c>
      <c r="C32" s="22" t="s">
        <v>63</v>
      </c>
      <c r="D32" s="22" t="s">
        <v>35</v>
      </c>
      <c r="E32" s="22" t="s">
        <v>16</v>
      </c>
      <c r="F32" s="22" t="s">
        <v>20</v>
      </c>
      <c r="G32" s="22" t="s">
        <v>20</v>
      </c>
      <c r="H32" s="22" t="s">
        <v>138</v>
      </c>
      <c r="I32" s="22" t="s">
        <v>15</v>
      </c>
      <c r="J32" s="22" t="s">
        <v>120</v>
      </c>
      <c r="K32" s="22" t="s">
        <v>120</v>
      </c>
      <c r="L32" s="23">
        <v>0.22086589927323899</v>
      </c>
      <c r="M32" s="22">
        <v>50000</v>
      </c>
      <c r="N32" s="25">
        <v>0.89689952155038399</v>
      </c>
      <c r="O32" s="25">
        <v>13.25195395639434</v>
      </c>
      <c r="P32" s="26" t="str">
        <f>IF(COUNTIFS('Component Counts'!$A$2:$A$682,Leakers!A37)&gt;0,"yes","no")</f>
        <v>yes</v>
      </c>
      <c r="Q32" s="26" t="str">
        <f t="shared" si="0"/>
        <v>OGI and FID</v>
      </c>
      <c r="R32" s="20" t="s">
        <v>193</v>
      </c>
      <c r="S32" s="20" t="s">
        <v>156</v>
      </c>
      <c r="T32" s="20" t="s">
        <v>193</v>
      </c>
      <c r="U32" s="20"/>
      <c r="V32" s="27">
        <v>73.228999999999999</v>
      </c>
      <c r="W32" s="27">
        <v>6.6829999999999998</v>
      </c>
      <c r="X32" s="27">
        <v>4.3179999999999996</v>
      </c>
      <c r="Y32" s="27">
        <v>0.57800000000000007</v>
      </c>
      <c r="Z32" s="28">
        <v>2.4</v>
      </c>
      <c r="AA32" s="28" t="s">
        <v>211</v>
      </c>
      <c r="AB32" s="28">
        <v>2.4</v>
      </c>
      <c r="AC32" s="28">
        <v>11.88567116309782</v>
      </c>
    </row>
    <row r="33" spans="1:29" ht="15" customHeight="1" x14ac:dyDescent="0.25">
      <c r="A33" s="22" t="s">
        <v>76</v>
      </c>
      <c r="B33" s="22" t="s">
        <v>70</v>
      </c>
      <c r="C33" s="22" t="s">
        <v>63</v>
      </c>
      <c r="D33" s="22" t="s">
        <v>12</v>
      </c>
      <c r="E33" s="22" t="s">
        <v>16</v>
      </c>
      <c r="F33" s="22" t="s">
        <v>17</v>
      </c>
      <c r="G33" s="22" t="s">
        <v>17</v>
      </c>
      <c r="H33" s="22" t="s">
        <v>123</v>
      </c>
      <c r="I33" s="22" t="s">
        <v>15</v>
      </c>
      <c r="J33" s="22" t="s">
        <v>121</v>
      </c>
      <c r="K33" s="22" t="s">
        <v>120</v>
      </c>
      <c r="L33" s="23">
        <v>0.211648624928756</v>
      </c>
      <c r="M33" s="24"/>
      <c r="N33" s="25">
        <v>1.0529115042523001</v>
      </c>
      <c r="O33" s="25">
        <v>12.698917495725359</v>
      </c>
      <c r="P33" s="26" t="str">
        <f>IF(COUNTIFS('Component Counts'!$A$2:$A$682,Leakers!A29)&gt;0,"yes","no")</f>
        <v>yes</v>
      </c>
      <c r="Q33" s="26" t="str">
        <f t="shared" si="0"/>
        <v>OGI Only</v>
      </c>
      <c r="R33" s="20" t="s">
        <v>194</v>
      </c>
      <c r="S33" s="20" t="s">
        <v>156</v>
      </c>
      <c r="T33" s="20" t="s">
        <v>194</v>
      </c>
      <c r="U33" s="20"/>
      <c r="V33" s="27">
        <v>87.521000000000001</v>
      </c>
      <c r="W33" s="27">
        <v>5.4260000000000002</v>
      </c>
      <c r="X33" s="27">
        <v>2.4740000000000002</v>
      </c>
      <c r="Y33" s="27">
        <v>0.75</v>
      </c>
      <c r="Z33" s="28">
        <v>4.01</v>
      </c>
      <c r="AA33" s="28" t="s">
        <v>211</v>
      </c>
      <c r="AB33" s="28">
        <v>4.01</v>
      </c>
      <c r="AC33" s="28">
        <v>13.370836322800011</v>
      </c>
    </row>
    <row r="34" spans="1:29" ht="15" customHeight="1" x14ac:dyDescent="0.25">
      <c r="A34" s="22" t="s">
        <v>21</v>
      </c>
      <c r="B34" s="22" t="s">
        <v>13</v>
      </c>
      <c r="C34" s="22" t="s">
        <v>11</v>
      </c>
      <c r="D34" s="22" t="s">
        <v>22</v>
      </c>
      <c r="E34" s="22" t="s">
        <v>23</v>
      </c>
      <c r="F34" s="22" t="s">
        <v>20</v>
      </c>
      <c r="G34" s="22" t="s">
        <v>20</v>
      </c>
      <c r="H34" s="22" t="s">
        <v>119</v>
      </c>
      <c r="I34" s="22" t="s">
        <v>15</v>
      </c>
      <c r="J34" s="22" t="s">
        <v>120</v>
      </c>
      <c r="K34" s="22" t="s">
        <v>121</v>
      </c>
      <c r="L34" s="23">
        <v>0.204412974133133</v>
      </c>
      <c r="M34" s="22">
        <v>35000</v>
      </c>
      <c r="N34" s="25">
        <v>0.88437996634419802</v>
      </c>
      <c r="O34" s="25">
        <v>12.264778447987981</v>
      </c>
      <c r="P34" s="26" t="str">
        <f>IF(COUNTIFS('Component Counts'!$A$2:$A$682,Leakers!A39)&gt;0,"yes","no")</f>
        <v>yes</v>
      </c>
      <c r="Q34" s="26" t="str">
        <f t="shared" si="0"/>
        <v>FID Only</v>
      </c>
      <c r="R34" s="20" t="s">
        <v>193</v>
      </c>
      <c r="S34" s="20" t="s">
        <v>213</v>
      </c>
      <c r="T34" s="20" t="s">
        <v>193</v>
      </c>
      <c r="U34" s="20"/>
      <c r="V34" s="27">
        <v>61.350999999999999</v>
      </c>
      <c r="W34" s="27">
        <v>10.066000000000001</v>
      </c>
      <c r="X34" s="27">
        <v>7.2430000000000003</v>
      </c>
      <c r="Y34" s="27">
        <v>2.2400000000000002</v>
      </c>
      <c r="Z34" s="28">
        <v>1.95</v>
      </c>
      <c r="AA34" s="28">
        <v>2</v>
      </c>
      <c r="AB34" s="28">
        <v>1.95</v>
      </c>
      <c r="AC34" s="28">
        <v>10.84672435105068</v>
      </c>
    </row>
    <row r="35" spans="1:29" ht="15" customHeight="1" x14ac:dyDescent="0.25">
      <c r="A35" s="22" t="s">
        <v>56</v>
      </c>
      <c r="B35" s="22" t="s">
        <v>38</v>
      </c>
      <c r="C35" s="22" t="s">
        <v>45</v>
      </c>
      <c r="D35" s="22" t="s">
        <v>35</v>
      </c>
      <c r="E35" s="22" t="s">
        <v>23</v>
      </c>
      <c r="F35" s="22" t="s">
        <v>61</v>
      </c>
      <c r="G35" s="22" t="s">
        <v>28</v>
      </c>
      <c r="H35" s="22" t="s">
        <v>125</v>
      </c>
      <c r="I35" s="22" t="s">
        <v>15</v>
      </c>
      <c r="J35" s="22" t="s">
        <v>120</v>
      </c>
      <c r="K35" s="22" t="s">
        <v>120</v>
      </c>
      <c r="L35" s="23">
        <v>0.20107177690583</v>
      </c>
      <c r="M35" s="22">
        <v>50000</v>
      </c>
      <c r="N35" s="25">
        <v>1.00616428223979</v>
      </c>
      <c r="O35" s="25">
        <v>12.0643066143498</v>
      </c>
      <c r="P35" s="26" t="str">
        <f>IF(COUNTIFS('Component Counts'!$A$2:$A$682,Leakers!A40)&gt;0,"yes","no")</f>
        <v>yes</v>
      </c>
      <c r="Q35" s="26" t="str">
        <f t="shared" si="0"/>
        <v>OGI and FID</v>
      </c>
      <c r="R35" s="20" t="s">
        <v>193</v>
      </c>
      <c r="S35" s="20" t="s">
        <v>192</v>
      </c>
      <c r="T35" s="20" t="s">
        <v>193</v>
      </c>
      <c r="U35" s="20"/>
      <c r="V35" s="27">
        <v>87.4</v>
      </c>
      <c r="W35" s="27">
        <v>6.5</v>
      </c>
      <c r="X35" s="27">
        <v>2.2000000000000002</v>
      </c>
      <c r="Y35" s="27">
        <v>0.38500000000000001</v>
      </c>
      <c r="Z35" s="28">
        <v>3.2</v>
      </c>
      <c r="AA35" s="28">
        <v>5.7</v>
      </c>
      <c r="AB35" s="28">
        <v>3.2</v>
      </c>
      <c r="AC35" s="28">
        <v>12.138674405347979</v>
      </c>
    </row>
    <row r="36" spans="1:29" ht="15" customHeight="1" x14ac:dyDescent="0.25">
      <c r="A36" s="22" t="s">
        <v>96</v>
      </c>
      <c r="B36" s="22" t="s">
        <v>97</v>
      </c>
      <c r="C36" s="22" t="s">
        <v>45</v>
      </c>
      <c r="D36" s="22" t="s">
        <v>12</v>
      </c>
      <c r="E36" s="22" t="s">
        <v>16</v>
      </c>
      <c r="F36" s="22" t="s">
        <v>14</v>
      </c>
      <c r="G36" s="22" t="s">
        <v>14</v>
      </c>
      <c r="H36" s="22" t="s">
        <v>119</v>
      </c>
      <c r="I36" s="22" t="s">
        <v>15</v>
      </c>
      <c r="J36" s="22" t="s">
        <v>120</v>
      </c>
      <c r="K36" s="22" t="s">
        <v>121</v>
      </c>
      <c r="L36" s="23">
        <v>0.18867131652147301</v>
      </c>
      <c r="M36" s="22">
        <v>50000</v>
      </c>
      <c r="N36" s="25">
        <v>1.00817983528717</v>
      </c>
      <c r="O36" s="25">
        <v>11.320278991288381</v>
      </c>
      <c r="P36" s="26" t="str">
        <f>IF(COUNTIFS('Component Counts'!$A$2:$A$682,Leakers!A42)&gt;0,"yes","no")</f>
        <v>yes</v>
      </c>
      <c r="Q36" s="26" t="str">
        <f t="shared" si="0"/>
        <v>FID Only</v>
      </c>
      <c r="R36" s="20" t="s">
        <v>193</v>
      </c>
      <c r="S36" s="20" t="s">
        <v>210</v>
      </c>
      <c r="T36" s="20" t="s">
        <v>193</v>
      </c>
      <c r="U36" s="20"/>
      <c r="V36" s="27">
        <v>93.433999999999997</v>
      </c>
      <c r="W36" s="27">
        <v>3.3959999999999999</v>
      </c>
      <c r="X36" s="27">
        <v>0.90600000000000003</v>
      </c>
      <c r="Y36" s="27">
        <v>0.20600000000000002</v>
      </c>
      <c r="Z36" s="28">
        <v>2.2999999999999998</v>
      </c>
      <c r="AA36" s="28">
        <v>4</v>
      </c>
      <c r="AB36" s="28">
        <v>2.2999999999999998</v>
      </c>
      <c r="AC36" s="28">
        <v>11.412877008841967</v>
      </c>
    </row>
    <row r="37" spans="1:29" ht="15" customHeight="1" x14ac:dyDescent="0.25">
      <c r="A37" s="22" t="s">
        <v>39</v>
      </c>
      <c r="B37" s="22" t="s">
        <v>38</v>
      </c>
      <c r="C37" s="22" t="s">
        <v>11</v>
      </c>
      <c r="D37" s="22" t="s">
        <v>32</v>
      </c>
      <c r="E37" s="22" t="s">
        <v>23</v>
      </c>
      <c r="F37" s="22" t="s">
        <v>24</v>
      </c>
      <c r="G37" s="22" t="s">
        <v>24</v>
      </c>
      <c r="H37" s="22" t="s">
        <v>119</v>
      </c>
      <c r="I37" s="22" t="s">
        <v>15</v>
      </c>
      <c r="J37" s="22" t="s">
        <v>156</v>
      </c>
      <c r="K37" s="22" t="s">
        <v>120</v>
      </c>
      <c r="L37" s="23">
        <v>0.18723234471367201</v>
      </c>
      <c r="M37" s="24"/>
      <c r="N37" s="25">
        <v>0.95953411290481105</v>
      </c>
      <c r="O37" s="25">
        <v>11.23394068282032</v>
      </c>
      <c r="P37" s="26" t="str">
        <f>IF(COUNTIFS('Component Counts'!$A$2:$A$682,Leakers!A35)&gt;0,"yes","no")</f>
        <v>yes</v>
      </c>
      <c r="Q37" s="26" t="str">
        <f t="shared" si="0"/>
        <v>OGI Only - No FID Survey</v>
      </c>
      <c r="R37" s="20" t="s">
        <v>194</v>
      </c>
      <c r="S37" s="20" t="s">
        <v>156</v>
      </c>
      <c r="T37" s="20" t="s">
        <v>194</v>
      </c>
      <c r="U37" s="20"/>
      <c r="V37" s="27">
        <v>78.599999999999994</v>
      </c>
      <c r="W37" s="27">
        <v>5.7</v>
      </c>
      <c r="X37" s="27">
        <v>3.4</v>
      </c>
      <c r="Y37" s="27">
        <v>0.71350000000000002</v>
      </c>
      <c r="Z37" s="28">
        <v>4.4000000000000004</v>
      </c>
      <c r="AA37" s="28" t="s">
        <v>211</v>
      </c>
      <c r="AB37" s="28">
        <v>4.4000000000000004</v>
      </c>
      <c r="AC37" s="28">
        <v>10.779349307515256</v>
      </c>
    </row>
    <row r="38" spans="1:29" ht="15" customHeight="1" x14ac:dyDescent="0.25">
      <c r="A38" s="22" t="s">
        <v>31</v>
      </c>
      <c r="B38" s="22" t="s">
        <v>30</v>
      </c>
      <c r="C38" s="22" t="s">
        <v>11</v>
      </c>
      <c r="D38" s="22" t="s">
        <v>32</v>
      </c>
      <c r="E38" s="22" t="s">
        <v>16</v>
      </c>
      <c r="F38" s="22" t="s">
        <v>20</v>
      </c>
      <c r="G38" s="22" t="s">
        <v>20</v>
      </c>
      <c r="H38" s="22" t="s">
        <v>119</v>
      </c>
      <c r="I38" s="22" t="s">
        <v>25</v>
      </c>
      <c r="J38" s="22" t="s">
        <v>120</v>
      </c>
      <c r="K38" s="22" t="s">
        <v>121</v>
      </c>
      <c r="L38" s="23">
        <v>0.18033835217430499</v>
      </c>
      <c r="M38" s="22">
        <v>7738</v>
      </c>
      <c r="N38" s="25">
        <v>0.82515807317535395</v>
      </c>
      <c r="O38" s="25">
        <v>10.820301130458299</v>
      </c>
      <c r="P38" s="26" t="str">
        <f>IF(COUNTIFS('Component Counts'!$A$2:$A$682,Leakers!A38)&gt;0,"yes","no")</f>
        <v>yes</v>
      </c>
      <c r="Q38" s="26" t="str">
        <f t="shared" si="0"/>
        <v>FID Only</v>
      </c>
      <c r="R38" s="20" t="s">
        <v>193</v>
      </c>
      <c r="S38" s="20" t="s">
        <v>210</v>
      </c>
      <c r="T38" s="20" t="s">
        <v>210</v>
      </c>
      <c r="U38" s="20"/>
      <c r="V38" s="27">
        <v>78.763000000000005</v>
      </c>
      <c r="W38" s="27">
        <v>0.48899999999999999</v>
      </c>
      <c r="X38" s="27">
        <v>3.9E-2</v>
      </c>
      <c r="Y38" s="27">
        <v>6.0000000000000001E-3</v>
      </c>
      <c r="Z38" s="28">
        <v>0</v>
      </c>
      <c r="AA38" s="28">
        <v>2</v>
      </c>
      <c r="AB38" s="28">
        <v>2</v>
      </c>
      <c r="AC38" s="28">
        <v>8.9284588319860774</v>
      </c>
    </row>
    <row r="39" spans="1:29" ht="15" customHeight="1" x14ac:dyDescent="0.25">
      <c r="A39" s="22" t="s">
        <v>21</v>
      </c>
      <c r="B39" s="22" t="s">
        <v>13</v>
      </c>
      <c r="C39" s="22" t="s">
        <v>11</v>
      </c>
      <c r="D39" s="22" t="s">
        <v>22</v>
      </c>
      <c r="E39" s="22" t="s">
        <v>23</v>
      </c>
      <c r="F39" s="22" t="s">
        <v>27</v>
      </c>
      <c r="G39" s="22" t="s">
        <v>28</v>
      </c>
      <c r="H39" s="22" t="s">
        <v>28</v>
      </c>
      <c r="I39" s="22" t="s">
        <v>25</v>
      </c>
      <c r="J39" s="22" t="s">
        <v>120</v>
      </c>
      <c r="K39" s="22" t="s">
        <v>120</v>
      </c>
      <c r="L39" s="23">
        <v>0.17443240459360701</v>
      </c>
      <c r="M39" s="22">
        <v>40000</v>
      </c>
      <c r="N39" s="25">
        <v>0.88437996634419802</v>
      </c>
      <c r="O39" s="25">
        <v>10.465944275616421</v>
      </c>
      <c r="P39" s="26" t="str">
        <f>IF(COUNTIFS('Component Counts'!$A$2:$A$682,Leakers!A43)&gt;0,"yes","no")</f>
        <v>yes</v>
      </c>
      <c r="Q39" s="26" t="str">
        <f t="shared" si="0"/>
        <v>OGI and FID</v>
      </c>
      <c r="R39" s="20" t="s">
        <v>193</v>
      </c>
      <c r="S39" s="20" t="s">
        <v>213</v>
      </c>
      <c r="T39" s="20" t="s">
        <v>193</v>
      </c>
      <c r="U39" s="20"/>
      <c r="V39" s="27">
        <v>61.350999999999999</v>
      </c>
      <c r="W39" s="27">
        <v>10.066000000000001</v>
      </c>
      <c r="X39" s="27">
        <v>7.2430000000000003</v>
      </c>
      <c r="Y39" s="27">
        <v>2.2400000000000002</v>
      </c>
      <c r="Z39" s="28">
        <v>2.08</v>
      </c>
      <c r="AA39" s="28">
        <v>0.05</v>
      </c>
      <c r="AB39" s="28">
        <v>2.08</v>
      </c>
      <c r="AC39" s="28">
        <v>9.2558714462299143</v>
      </c>
    </row>
    <row r="40" spans="1:29" ht="15" customHeight="1" x14ac:dyDescent="0.25">
      <c r="A40" s="22" t="s">
        <v>77</v>
      </c>
      <c r="B40" s="22" t="s">
        <v>78</v>
      </c>
      <c r="C40" s="22" t="s">
        <v>63</v>
      </c>
      <c r="D40" s="22" t="s">
        <v>32</v>
      </c>
      <c r="E40" s="22" t="s">
        <v>23</v>
      </c>
      <c r="F40" s="22" t="s">
        <v>17</v>
      </c>
      <c r="G40" s="22" t="s">
        <v>17</v>
      </c>
      <c r="H40" s="22" t="s">
        <v>119</v>
      </c>
      <c r="I40" s="22" t="s">
        <v>15</v>
      </c>
      <c r="J40" s="22" t="s">
        <v>120</v>
      </c>
      <c r="K40" s="22" t="s">
        <v>121</v>
      </c>
      <c r="L40" s="23">
        <v>0.15957065352548</v>
      </c>
      <c r="M40" s="22">
        <v>50000</v>
      </c>
      <c r="N40" s="25">
        <v>1.0134107965515899</v>
      </c>
      <c r="O40" s="25">
        <v>9.5742392115288002</v>
      </c>
      <c r="P40" s="26" t="str">
        <f>IF(COUNTIFS('Component Counts'!$A$2:$A$682,Leakers!A44)&gt;0,"yes","no")</f>
        <v>yes</v>
      </c>
      <c r="Q40" s="26" t="str">
        <f t="shared" si="0"/>
        <v>FID Only</v>
      </c>
      <c r="R40" s="20" t="s">
        <v>193</v>
      </c>
      <c r="S40" s="20" t="s">
        <v>192</v>
      </c>
      <c r="T40" s="20" t="s">
        <v>193</v>
      </c>
      <c r="U40" s="20"/>
      <c r="V40" s="27">
        <v>79.89</v>
      </c>
      <c r="W40" s="27">
        <v>8.9499999999999993</v>
      </c>
      <c r="X40" s="27">
        <v>5.3</v>
      </c>
      <c r="Y40" s="27">
        <v>1.03</v>
      </c>
      <c r="Z40" s="28">
        <v>2.7</v>
      </c>
      <c r="AA40" s="28">
        <v>7.2199999999999999E-3</v>
      </c>
      <c r="AB40" s="28">
        <v>2.7</v>
      </c>
      <c r="AC40" s="28">
        <v>9.7026373857307977</v>
      </c>
    </row>
    <row r="41" spans="1:29" ht="15" customHeight="1" x14ac:dyDescent="0.25">
      <c r="A41" s="22" t="s">
        <v>56</v>
      </c>
      <c r="B41" s="22" t="s">
        <v>38</v>
      </c>
      <c r="C41" s="22" t="s">
        <v>45</v>
      </c>
      <c r="D41" s="22" t="s">
        <v>35</v>
      </c>
      <c r="E41" s="22" t="s">
        <v>23</v>
      </c>
      <c r="F41" s="22" t="s">
        <v>59</v>
      </c>
      <c r="G41" s="22" t="s">
        <v>20</v>
      </c>
      <c r="H41" s="22" t="s">
        <v>125</v>
      </c>
      <c r="I41" s="22" t="s">
        <v>15</v>
      </c>
      <c r="J41" s="22" t="s">
        <v>120</v>
      </c>
      <c r="K41" s="22" t="s">
        <v>121</v>
      </c>
      <c r="L41" s="23">
        <v>0.15343053878137</v>
      </c>
      <c r="M41" s="22">
        <v>50000</v>
      </c>
      <c r="N41" s="25">
        <v>1.00616428223979</v>
      </c>
      <c r="O41" s="25">
        <v>9.2058323268822004</v>
      </c>
      <c r="P41" s="26" t="str">
        <f>IF(COUNTIFS('Component Counts'!$A$2:$A$682,Leakers!A46)&gt;0,"yes","no")</f>
        <v>yes</v>
      </c>
      <c r="Q41" s="26" t="str">
        <f t="shared" si="0"/>
        <v>FID Only</v>
      </c>
      <c r="R41" s="20" t="s">
        <v>193</v>
      </c>
      <c r="S41" s="20" t="s">
        <v>192</v>
      </c>
      <c r="T41" s="20" t="s">
        <v>193</v>
      </c>
      <c r="U41" s="20"/>
      <c r="V41" s="27">
        <v>87.4</v>
      </c>
      <c r="W41" s="27">
        <v>6.5</v>
      </c>
      <c r="X41" s="27">
        <v>2.2000000000000002</v>
      </c>
      <c r="Y41" s="27">
        <v>0.38500000000000001</v>
      </c>
      <c r="Z41" s="28">
        <v>3.31</v>
      </c>
      <c r="AA41" s="28">
        <v>5.6</v>
      </c>
      <c r="AB41" s="28">
        <v>3.31</v>
      </c>
      <c r="AC41" s="28">
        <v>9.2625796755972427</v>
      </c>
    </row>
    <row r="42" spans="1:29" ht="15" customHeight="1" x14ac:dyDescent="0.25">
      <c r="A42" s="22" t="s">
        <v>69</v>
      </c>
      <c r="B42" s="22" t="s">
        <v>70</v>
      </c>
      <c r="C42" s="22" t="s">
        <v>63</v>
      </c>
      <c r="D42" s="22" t="s">
        <v>12</v>
      </c>
      <c r="E42" s="22" t="s">
        <v>23</v>
      </c>
      <c r="F42" s="22" t="s">
        <v>61</v>
      </c>
      <c r="G42" s="22" t="s">
        <v>28</v>
      </c>
      <c r="H42" s="22" t="s">
        <v>119</v>
      </c>
      <c r="I42" s="22" t="s">
        <v>15</v>
      </c>
      <c r="J42" s="22" t="s">
        <v>120</v>
      </c>
      <c r="K42" s="22" t="s">
        <v>120</v>
      </c>
      <c r="L42" s="23">
        <v>0.15178177684327501</v>
      </c>
      <c r="M42" s="22">
        <v>8034</v>
      </c>
      <c r="N42" s="25">
        <v>1.051109805566</v>
      </c>
      <c r="O42" s="25">
        <v>9.1069066105965</v>
      </c>
      <c r="P42" s="26" t="str">
        <f>IF(COUNTIFS('Component Counts'!$A$2:$A$682,Leakers!A41)&gt;0,"yes","no")</f>
        <v>yes</v>
      </c>
      <c r="Q42" s="26" t="str">
        <f t="shared" si="0"/>
        <v>OGI and FID</v>
      </c>
      <c r="R42" s="20" t="s">
        <v>194</v>
      </c>
      <c r="S42" s="20" t="s">
        <v>214</v>
      </c>
      <c r="T42" s="20" t="s">
        <v>194</v>
      </c>
      <c r="U42" s="20"/>
      <c r="V42" s="27">
        <v>84.453999999999994</v>
      </c>
      <c r="W42" s="27">
        <v>9.6050000000000004</v>
      </c>
      <c r="X42" s="27">
        <v>2.6789999999999998</v>
      </c>
      <c r="Y42" s="27">
        <v>0.54299999999999993</v>
      </c>
      <c r="Z42" s="28">
        <v>2</v>
      </c>
      <c r="AA42" s="28">
        <v>0.107</v>
      </c>
      <c r="AB42" s="28">
        <v>2</v>
      </c>
      <c r="AC42" s="28">
        <v>9.5723588367718246</v>
      </c>
    </row>
    <row r="43" spans="1:29" ht="15" customHeight="1" x14ac:dyDescent="0.25">
      <c r="A43" s="22" t="s">
        <v>90</v>
      </c>
      <c r="B43" s="22" t="s">
        <v>86</v>
      </c>
      <c r="C43" s="22" t="s">
        <v>63</v>
      </c>
      <c r="D43" s="22" t="s">
        <v>35</v>
      </c>
      <c r="E43" s="22" t="s">
        <v>16</v>
      </c>
      <c r="F43" s="22" t="s">
        <v>20</v>
      </c>
      <c r="G43" s="22" t="s">
        <v>20</v>
      </c>
      <c r="H43" s="22" t="s">
        <v>138</v>
      </c>
      <c r="I43" s="22" t="s">
        <v>15</v>
      </c>
      <c r="J43" s="22" t="s">
        <v>120</v>
      </c>
      <c r="K43" s="22" t="s">
        <v>120</v>
      </c>
      <c r="L43" s="23">
        <v>0.14987328879255499</v>
      </c>
      <c r="M43" s="22">
        <v>16400</v>
      </c>
      <c r="N43" s="25">
        <v>0.89689952155038399</v>
      </c>
      <c r="O43" s="25">
        <v>8.9923973275532987</v>
      </c>
      <c r="P43" s="26" t="str">
        <f>IF(COUNTIFS('Component Counts'!$A$2:$A$682,Leakers!A47)&gt;0,"yes","no")</f>
        <v>yes</v>
      </c>
      <c r="Q43" s="26" t="str">
        <f t="shared" si="0"/>
        <v>OGI and FID</v>
      </c>
      <c r="R43" s="20" t="s">
        <v>193</v>
      </c>
      <c r="S43" s="20" t="s">
        <v>156</v>
      </c>
      <c r="T43" s="20" t="s">
        <v>193</v>
      </c>
      <c r="U43" s="20"/>
      <c r="V43" s="27">
        <v>73.228999999999999</v>
      </c>
      <c r="W43" s="27">
        <v>6.6829999999999998</v>
      </c>
      <c r="X43" s="27">
        <v>4.3179999999999996</v>
      </c>
      <c r="Y43" s="27">
        <v>0.57800000000000007</v>
      </c>
      <c r="Z43" s="28">
        <v>1.5</v>
      </c>
      <c r="AA43" s="28" t="s">
        <v>211</v>
      </c>
      <c r="AB43" s="28">
        <v>1.5</v>
      </c>
      <c r="AC43" s="28">
        <v>8.065276860673519</v>
      </c>
    </row>
    <row r="44" spans="1:29" ht="15" customHeight="1" x14ac:dyDescent="0.25">
      <c r="A44" s="22" t="s">
        <v>99</v>
      </c>
      <c r="B44" s="22" t="s">
        <v>97</v>
      </c>
      <c r="C44" s="22" t="s">
        <v>45</v>
      </c>
      <c r="D44" s="22" t="s">
        <v>12</v>
      </c>
      <c r="E44" s="22" t="s">
        <v>16</v>
      </c>
      <c r="F44" s="22" t="s">
        <v>20</v>
      </c>
      <c r="G44" s="22" t="s">
        <v>20</v>
      </c>
      <c r="H44" s="22" t="s">
        <v>119</v>
      </c>
      <c r="I44" s="22" t="s">
        <v>15</v>
      </c>
      <c r="J44" s="22" t="s">
        <v>121</v>
      </c>
      <c r="K44" s="22" t="s">
        <v>120</v>
      </c>
      <c r="L44" s="23">
        <v>0.14566753054717299</v>
      </c>
      <c r="M44" s="24"/>
      <c r="N44" s="25">
        <v>1.0057303643864699</v>
      </c>
      <c r="O44" s="25">
        <v>8.74005183283038</v>
      </c>
      <c r="P44" s="26" t="str">
        <f>IF(COUNTIFS('Component Counts'!$A$2:$A$682,Leakers!A48)&gt;0,"yes","no")</f>
        <v>no</v>
      </c>
      <c r="Q44" s="26" t="str">
        <f t="shared" si="0"/>
        <v>OGI Only</v>
      </c>
      <c r="R44" s="20" t="s">
        <v>193</v>
      </c>
      <c r="S44" s="20" t="s">
        <v>210</v>
      </c>
      <c r="T44" s="20" t="s">
        <v>193</v>
      </c>
      <c r="U44" s="20"/>
      <c r="V44" s="27">
        <v>95.974000000000004</v>
      </c>
      <c r="W44" s="27">
        <v>1.7749999999999999</v>
      </c>
      <c r="X44" s="27">
        <v>0.5</v>
      </c>
      <c r="Y44" s="27">
        <v>4.2999999999999997E-2</v>
      </c>
      <c r="Z44" s="28">
        <v>2</v>
      </c>
      <c r="AA44" s="28">
        <v>2</v>
      </c>
      <c r="AB44" s="28">
        <v>2</v>
      </c>
      <c r="AC44" s="28">
        <v>8.7901355145891831</v>
      </c>
    </row>
    <row r="45" spans="1:29" ht="15" customHeight="1" x14ac:dyDescent="0.25">
      <c r="A45" s="22" t="s">
        <v>98</v>
      </c>
      <c r="B45" s="22" t="s">
        <v>97</v>
      </c>
      <c r="C45" s="22" t="s">
        <v>45</v>
      </c>
      <c r="D45" s="22" t="s">
        <v>12</v>
      </c>
      <c r="E45" s="22" t="s">
        <v>16</v>
      </c>
      <c r="F45" s="22" t="s">
        <v>20</v>
      </c>
      <c r="G45" s="22" t="s">
        <v>20</v>
      </c>
      <c r="H45" s="22" t="s">
        <v>125</v>
      </c>
      <c r="I45" s="22" t="s">
        <v>15</v>
      </c>
      <c r="J45" s="22" t="s">
        <v>121</v>
      </c>
      <c r="K45" s="22" t="s">
        <v>120</v>
      </c>
      <c r="L45" s="23">
        <v>0.14430257568152299</v>
      </c>
      <c r="M45" s="24"/>
      <c r="N45" s="25">
        <v>1.0143474637345</v>
      </c>
      <c r="O45" s="25">
        <v>8.6581545408913794</v>
      </c>
      <c r="P45" s="26" t="str">
        <f>IF(COUNTIFS('Component Counts'!$A$2:$A$682,Leakers!A49)&gt;0,"yes","no")</f>
        <v>yes</v>
      </c>
      <c r="Q45" s="26" t="str">
        <f t="shared" si="0"/>
        <v>OGI Only</v>
      </c>
      <c r="R45" s="20" t="s">
        <v>193</v>
      </c>
      <c r="S45" s="20" t="s">
        <v>210</v>
      </c>
      <c r="T45" s="20" t="s">
        <v>193</v>
      </c>
      <c r="U45" s="20"/>
      <c r="V45" s="27">
        <v>93.241</v>
      </c>
      <c r="W45" s="27">
        <v>3.8079999999999998</v>
      </c>
      <c r="X45" s="27">
        <v>1.0649999999999999</v>
      </c>
      <c r="Y45" s="27">
        <v>0.25800000000000001</v>
      </c>
      <c r="Z45" s="28">
        <v>1.87</v>
      </c>
      <c r="AA45" s="28">
        <v>1.55</v>
      </c>
      <c r="AB45" s="28">
        <v>1.87</v>
      </c>
      <c r="AC45" s="28">
        <v>8.7823770991745622</v>
      </c>
    </row>
    <row r="46" spans="1:29" ht="15" customHeight="1" x14ac:dyDescent="0.25">
      <c r="A46" s="22" t="s">
        <v>50</v>
      </c>
      <c r="B46" s="22" t="s">
        <v>46</v>
      </c>
      <c r="C46" s="22" t="s">
        <v>45</v>
      </c>
      <c r="D46" s="22" t="s">
        <v>32</v>
      </c>
      <c r="E46" s="22" t="s">
        <v>16</v>
      </c>
      <c r="F46" s="22" t="s">
        <v>20</v>
      </c>
      <c r="G46" s="22" t="s">
        <v>20</v>
      </c>
      <c r="H46" s="22" t="s">
        <v>119</v>
      </c>
      <c r="I46" s="22" t="s">
        <v>15</v>
      </c>
      <c r="J46" s="22" t="s">
        <v>120</v>
      </c>
      <c r="K46" s="22" t="s">
        <v>121</v>
      </c>
      <c r="L46" s="23">
        <v>0.132271200081474</v>
      </c>
      <c r="M46" s="22">
        <v>720</v>
      </c>
      <c r="N46" s="25">
        <v>0.94508989072118599</v>
      </c>
      <c r="O46" s="25">
        <v>7.9362720048884396</v>
      </c>
      <c r="P46" s="26" t="str">
        <f>IF(COUNTIFS('Component Counts'!$A$2:$A$682,Leakers!A51)&gt;0,"yes","no")</f>
        <v>yes</v>
      </c>
      <c r="Q46" s="26" t="str">
        <f t="shared" si="0"/>
        <v>FID Only</v>
      </c>
      <c r="R46" s="20" t="s">
        <v>193</v>
      </c>
      <c r="S46" s="20" t="s">
        <v>192</v>
      </c>
      <c r="T46" s="20" t="s">
        <v>193</v>
      </c>
      <c r="U46" s="20"/>
      <c r="V46" s="27">
        <v>87.418000000000006</v>
      </c>
      <c r="W46" s="27">
        <v>3.1309999999999998</v>
      </c>
      <c r="X46" s="27">
        <v>0.93700000000000006</v>
      </c>
      <c r="Y46" s="27">
        <v>0.26800000000000002</v>
      </c>
      <c r="Z46" s="28">
        <v>1.55</v>
      </c>
      <c r="AA46" s="28">
        <v>0.6</v>
      </c>
      <c r="AB46" s="28">
        <v>1.55</v>
      </c>
      <c r="AC46" s="28">
        <v>7.5004904418335983</v>
      </c>
    </row>
    <row r="47" spans="1:29" ht="15" customHeight="1" x14ac:dyDescent="0.25">
      <c r="A47" s="22" t="s">
        <v>56</v>
      </c>
      <c r="B47" s="22" t="s">
        <v>38</v>
      </c>
      <c r="C47" s="22" t="s">
        <v>45</v>
      </c>
      <c r="D47" s="22" t="s">
        <v>35</v>
      </c>
      <c r="E47" s="22" t="s">
        <v>23</v>
      </c>
      <c r="F47" s="22" t="s">
        <v>17</v>
      </c>
      <c r="G47" s="22" t="s">
        <v>17</v>
      </c>
      <c r="H47" s="22" t="s">
        <v>125</v>
      </c>
      <c r="I47" s="22" t="s">
        <v>15</v>
      </c>
      <c r="J47" s="22" t="s">
        <v>121</v>
      </c>
      <c r="K47" s="22" t="s">
        <v>120</v>
      </c>
      <c r="L47" s="23">
        <v>0.13047920106012001</v>
      </c>
      <c r="M47" s="24"/>
      <c r="N47" s="25">
        <v>4.4800000000000004</v>
      </c>
      <c r="O47" s="25">
        <v>7.828752063607201</v>
      </c>
      <c r="P47" s="26" t="str">
        <f>IF(COUNTIFS('Component Counts'!$A$2:$A$682,Leakers!A27)&gt;0,"yes","no")</f>
        <v>yes</v>
      </c>
      <c r="Q47" s="26" t="str">
        <f t="shared" si="0"/>
        <v>OGI Only</v>
      </c>
      <c r="R47" s="20" t="s">
        <v>193</v>
      </c>
      <c r="S47" s="20" t="s">
        <v>192</v>
      </c>
      <c r="T47" s="20" t="s">
        <v>192</v>
      </c>
      <c r="U47" s="20" t="s">
        <v>202</v>
      </c>
      <c r="V47" s="27">
        <v>87.4</v>
      </c>
      <c r="W47" s="27">
        <v>6.5</v>
      </c>
      <c r="X47" s="27">
        <v>2.2000000000000002</v>
      </c>
      <c r="Y47" s="27">
        <v>0.38500000000000001</v>
      </c>
      <c r="Z47" s="28">
        <v>2.0699999999999998</v>
      </c>
      <c r="AA47" s="28">
        <v>12</v>
      </c>
      <c r="AB47" s="28">
        <v>12</v>
      </c>
      <c r="AC47" s="28">
        <v>35.072809244960354</v>
      </c>
    </row>
    <row r="48" spans="1:29" ht="15" customHeight="1" x14ac:dyDescent="0.25">
      <c r="A48" s="22" t="s">
        <v>124</v>
      </c>
      <c r="B48" s="22" t="s">
        <v>38</v>
      </c>
      <c r="C48" s="22" t="s">
        <v>11</v>
      </c>
      <c r="D48" s="22" t="s">
        <v>32</v>
      </c>
      <c r="E48" s="22" t="s">
        <v>16</v>
      </c>
      <c r="F48" s="22" t="s">
        <v>40</v>
      </c>
      <c r="G48" s="22" t="s">
        <v>20</v>
      </c>
      <c r="H48" s="22" t="s">
        <v>119</v>
      </c>
      <c r="I48" s="22" t="s">
        <v>15</v>
      </c>
      <c r="J48" s="22" t="s">
        <v>120</v>
      </c>
      <c r="K48" s="22" t="s">
        <v>121</v>
      </c>
      <c r="L48" s="23">
        <v>0.118747081380353</v>
      </c>
      <c r="M48" s="22">
        <v>50000</v>
      </c>
      <c r="N48" s="25">
        <v>0.95953411290481105</v>
      </c>
      <c r="O48" s="25">
        <v>7.12482488282118</v>
      </c>
      <c r="P48" s="26" t="str">
        <f>IF(COUNTIFS('Component Counts'!$A$2:$A$682,Leakers!A45)&gt;0,"yes","no")</f>
        <v>yes</v>
      </c>
      <c r="Q48" s="26" t="str">
        <f t="shared" si="0"/>
        <v>FID Only</v>
      </c>
      <c r="R48" s="20" t="s">
        <v>194</v>
      </c>
      <c r="S48" s="20" t="s">
        <v>156</v>
      </c>
      <c r="T48" s="20" t="s">
        <v>194</v>
      </c>
      <c r="U48" s="20"/>
      <c r="V48" s="27">
        <v>78.599999999999994</v>
      </c>
      <c r="W48" s="27">
        <v>5.7</v>
      </c>
      <c r="X48" s="27">
        <v>3.4</v>
      </c>
      <c r="Y48" s="27">
        <v>0.71350000000000002</v>
      </c>
      <c r="Z48" s="28">
        <v>3.65</v>
      </c>
      <c r="AA48" s="28" t="s">
        <v>211</v>
      </c>
      <c r="AB48" s="28">
        <v>3.65</v>
      </c>
      <c r="AC48" s="28">
        <v>6.8365125235399553</v>
      </c>
    </row>
    <row r="49" spans="1:29" ht="15" customHeight="1" x14ac:dyDescent="0.25">
      <c r="A49" s="22" t="s">
        <v>68</v>
      </c>
      <c r="B49" s="22" t="s">
        <v>46</v>
      </c>
      <c r="C49" s="22" t="s">
        <v>63</v>
      </c>
      <c r="D49" s="22" t="s">
        <v>22</v>
      </c>
      <c r="E49" s="22" t="s">
        <v>16</v>
      </c>
      <c r="F49" s="22" t="s">
        <v>20</v>
      </c>
      <c r="G49" s="22" t="s">
        <v>20</v>
      </c>
      <c r="H49" s="22" t="s">
        <v>119</v>
      </c>
      <c r="I49" s="22" t="s">
        <v>15</v>
      </c>
      <c r="J49" s="22" t="s">
        <v>120</v>
      </c>
      <c r="K49" s="22" t="s">
        <v>120</v>
      </c>
      <c r="L49" s="23">
        <v>0.117419062560082</v>
      </c>
      <c r="M49" s="22">
        <v>1471</v>
      </c>
      <c r="N49" s="25">
        <v>0.91208948081737995</v>
      </c>
      <c r="O49" s="25">
        <v>7.0451437536049202</v>
      </c>
      <c r="P49" s="26" t="str">
        <f>IF(COUNTIFS('Component Counts'!$A$2:$A$682,Leakers!A52)&gt;0,"yes","no")</f>
        <v>yes</v>
      </c>
      <c r="Q49" s="26" t="str">
        <f t="shared" si="0"/>
        <v>OGI and FID</v>
      </c>
      <c r="R49" s="20" t="s">
        <v>193</v>
      </c>
      <c r="S49" s="20" t="s">
        <v>210</v>
      </c>
      <c r="T49" s="20" t="s">
        <v>193</v>
      </c>
      <c r="U49" s="20"/>
      <c r="V49" s="27">
        <v>63.058</v>
      </c>
      <c r="W49" s="27">
        <v>8.1419999999999995</v>
      </c>
      <c r="X49" s="27">
        <v>8.2609999999999992</v>
      </c>
      <c r="Y49" s="27">
        <v>3.5480999999999998</v>
      </c>
      <c r="Z49" s="28">
        <v>1.27</v>
      </c>
      <c r="AA49" s="28">
        <v>1.5431999999999999</v>
      </c>
      <c r="AB49" s="28">
        <v>1.27</v>
      </c>
      <c r="AC49" s="28">
        <v>6.4258015085093074</v>
      </c>
    </row>
    <row r="50" spans="1:29" ht="15" customHeight="1" x14ac:dyDescent="0.25">
      <c r="A50" s="22" t="s">
        <v>50</v>
      </c>
      <c r="B50" s="22" t="s">
        <v>46</v>
      </c>
      <c r="C50" s="22" t="s">
        <v>45</v>
      </c>
      <c r="D50" s="22" t="s">
        <v>32</v>
      </c>
      <c r="E50" s="22" t="s">
        <v>16</v>
      </c>
      <c r="F50" s="22" t="s">
        <v>20</v>
      </c>
      <c r="G50" s="22" t="s">
        <v>20</v>
      </c>
      <c r="H50" s="22" t="s">
        <v>125</v>
      </c>
      <c r="I50" s="22" t="s">
        <v>15</v>
      </c>
      <c r="J50" s="22" t="s">
        <v>121</v>
      </c>
      <c r="K50" s="22" t="s">
        <v>120</v>
      </c>
      <c r="L50" s="23">
        <v>0.11625368999093801</v>
      </c>
      <c r="M50" s="24"/>
      <c r="N50" s="25">
        <v>4.4800000000000004</v>
      </c>
      <c r="O50" s="25">
        <v>6.9752213994562799</v>
      </c>
      <c r="P50" s="26" t="str">
        <f>IF(COUNTIFS('Component Counts'!$A$2:$A$682,Leakers!A22)&gt;0,"yes","no")</f>
        <v>yes</v>
      </c>
      <c r="Q50" s="26" t="str">
        <f t="shared" si="0"/>
        <v>OGI Only</v>
      </c>
      <c r="R50" s="20" t="s">
        <v>193</v>
      </c>
      <c r="S50" s="20" t="s">
        <v>192</v>
      </c>
      <c r="T50" s="20" t="s">
        <v>192</v>
      </c>
      <c r="U50" s="20" t="s">
        <v>202</v>
      </c>
      <c r="V50" s="27">
        <v>87.418000000000006</v>
      </c>
      <c r="W50" s="27">
        <v>3.1309999999999998</v>
      </c>
      <c r="X50" s="27">
        <v>0.93700000000000006</v>
      </c>
      <c r="Y50" s="27">
        <v>0.26800000000000002</v>
      </c>
      <c r="Z50" s="28">
        <v>2.2200000000000002</v>
      </c>
      <c r="AA50" s="28">
        <v>9.3699999999999992</v>
      </c>
      <c r="AB50" s="28">
        <v>9.3699999999999992</v>
      </c>
      <c r="AC50" s="28">
        <v>31.248991869564264</v>
      </c>
    </row>
    <row r="51" spans="1:29" ht="15" customHeight="1" x14ac:dyDescent="0.25">
      <c r="A51" s="22" t="s">
        <v>98</v>
      </c>
      <c r="B51" s="22" t="s">
        <v>97</v>
      </c>
      <c r="C51" s="22" t="s">
        <v>45</v>
      </c>
      <c r="D51" s="22" t="s">
        <v>12</v>
      </c>
      <c r="E51" s="22" t="s">
        <v>16</v>
      </c>
      <c r="F51" s="22" t="s">
        <v>141</v>
      </c>
      <c r="G51" s="22" t="s">
        <v>24</v>
      </c>
      <c r="H51" s="22" t="s">
        <v>125</v>
      </c>
      <c r="I51" s="22" t="s">
        <v>15</v>
      </c>
      <c r="J51" s="22" t="s">
        <v>120</v>
      </c>
      <c r="K51" s="22" t="s">
        <v>120</v>
      </c>
      <c r="L51" s="23">
        <v>0.114948992504137</v>
      </c>
      <c r="M51" s="22">
        <v>50000</v>
      </c>
      <c r="N51" s="25">
        <v>1.0143474637345</v>
      </c>
      <c r="O51" s="25">
        <v>6.89693955024822</v>
      </c>
      <c r="P51" s="26" t="str">
        <f>IF(COUNTIFS('Component Counts'!$A$2:$A$682,Leakers!A53)&gt;0,"yes","no")</f>
        <v>yes</v>
      </c>
      <c r="Q51" s="26" t="str">
        <f t="shared" si="0"/>
        <v>OGI and FID</v>
      </c>
      <c r="R51" s="20" t="s">
        <v>193</v>
      </c>
      <c r="S51" s="20" t="s">
        <v>210</v>
      </c>
      <c r="T51" s="20" t="s">
        <v>193</v>
      </c>
      <c r="U51" s="20"/>
      <c r="V51" s="27">
        <v>93.241</v>
      </c>
      <c r="W51" s="27">
        <v>3.8079999999999998</v>
      </c>
      <c r="X51" s="27">
        <v>1.0649999999999999</v>
      </c>
      <c r="Y51" s="27">
        <v>0.25800000000000001</v>
      </c>
      <c r="Z51" s="28">
        <v>1.55</v>
      </c>
      <c r="AA51" s="28">
        <v>0.85</v>
      </c>
      <c r="AB51" s="28">
        <v>1.55</v>
      </c>
      <c r="AC51" s="28">
        <v>6.9958931403244833</v>
      </c>
    </row>
    <row r="52" spans="1:29" ht="15" customHeight="1" x14ac:dyDescent="0.25">
      <c r="A52" s="22" t="s">
        <v>56</v>
      </c>
      <c r="B52" s="22" t="s">
        <v>38</v>
      </c>
      <c r="C52" s="22" t="s">
        <v>45</v>
      </c>
      <c r="D52" s="22" t="s">
        <v>35</v>
      </c>
      <c r="E52" s="22" t="s">
        <v>23</v>
      </c>
      <c r="F52" s="22" t="s">
        <v>57</v>
      </c>
      <c r="G52" s="22" t="s">
        <v>17</v>
      </c>
      <c r="H52" s="22" t="s">
        <v>119</v>
      </c>
      <c r="I52" s="22" t="s">
        <v>15</v>
      </c>
      <c r="J52" s="22" t="s">
        <v>120</v>
      </c>
      <c r="K52" s="22" t="s">
        <v>120</v>
      </c>
      <c r="L52" s="23">
        <v>0.114400647028776</v>
      </c>
      <c r="M52" s="22">
        <v>6790</v>
      </c>
      <c r="N52" s="25">
        <v>4.4800000000000004</v>
      </c>
      <c r="O52" s="25">
        <v>6.8640388217265604</v>
      </c>
      <c r="P52" s="26" t="str">
        <f>IF(COUNTIFS('Component Counts'!$A$2:$A$682,Leakers!A32)&gt;0,"yes","no")</f>
        <v>yes</v>
      </c>
      <c r="Q52" s="26" t="str">
        <f t="shared" si="0"/>
        <v>OGI and FID</v>
      </c>
      <c r="R52" s="20" t="s">
        <v>193</v>
      </c>
      <c r="S52" s="20" t="s">
        <v>192</v>
      </c>
      <c r="T52" s="20" t="s">
        <v>192</v>
      </c>
      <c r="U52" s="20" t="s">
        <v>202</v>
      </c>
      <c r="V52" s="27">
        <v>87.4</v>
      </c>
      <c r="W52" s="27">
        <v>6.5</v>
      </c>
      <c r="X52" s="27">
        <v>2.2000000000000002</v>
      </c>
      <c r="Y52" s="27">
        <v>0.38500000000000001</v>
      </c>
      <c r="Z52" s="28">
        <v>1.93</v>
      </c>
      <c r="AA52" s="28">
        <v>11.5</v>
      </c>
      <c r="AB52" s="28">
        <v>11.5</v>
      </c>
      <c r="AC52" s="28">
        <v>30.750893921334917</v>
      </c>
    </row>
    <row r="53" spans="1:29" ht="15" customHeight="1" x14ac:dyDescent="0.25">
      <c r="A53" s="22" t="s">
        <v>106</v>
      </c>
      <c r="B53" s="22" t="s">
        <v>46</v>
      </c>
      <c r="C53" s="22" t="s">
        <v>105</v>
      </c>
      <c r="D53" s="22" t="s">
        <v>12</v>
      </c>
      <c r="E53" s="22" t="s">
        <v>23</v>
      </c>
      <c r="F53" s="22" t="s">
        <v>17</v>
      </c>
      <c r="G53" s="22" t="s">
        <v>17</v>
      </c>
      <c r="H53" s="22" t="s">
        <v>123</v>
      </c>
      <c r="I53" s="22" t="s">
        <v>15</v>
      </c>
      <c r="J53" s="22" t="s">
        <v>120</v>
      </c>
      <c r="K53" s="22" t="s">
        <v>120</v>
      </c>
      <c r="L53" s="23">
        <v>0.113844065902981</v>
      </c>
      <c r="M53" s="22">
        <v>10500</v>
      </c>
      <c r="N53" s="25">
        <v>1.01638448734923</v>
      </c>
      <c r="O53" s="25">
        <v>6.8306439541788606</v>
      </c>
      <c r="P53" s="26" t="str">
        <f>IF(COUNTIFS('Component Counts'!$A$2:$A$682,Leakers!A54)&gt;0,"yes","no")</f>
        <v>yes</v>
      </c>
      <c r="Q53" s="26" t="str">
        <f t="shared" si="0"/>
        <v>OGI and FID</v>
      </c>
      <c r="R53" s="20" t="s">
        <v>193</v>
      </c>
      <c r="S53" s="20" t="s">
        <v>210</v>
      </c>
      <c r="T53" s="20" t="s">
        <v>193</v>
      </c>
      <c r="U53" s="20"/>
      <c r="V53" s="27">
        <v>73.108000000000004</v>
      </c>
      <c r="W53" s="27">
        <v>12.269</v>
      </c>
      <c r="X53" s="27">
        <v>7.7270000000000003</v>
      </c>
      <c r="Y53" s="27">
        <v>0.82099999999999995</v>
      </c>
      <c r="Z53" s="28">
        <v>1.43</v>
      </c>
      <c r="AA53" s="28">
        <v>1.4770000000000001</v>
      </c>
      <c r="AB53" s="28">
        <v>1.43</v>
      </c>
      <c r="AC53" s="28">
        <v>6.9425605536332169</v>
      </c>
    </row>
    <row r="54" spans="1:29" ht="15" customHeight="1" x14ac:dyDescent="0.25">
      <c r="A54" s="22" t="s">
        <v>85</v>
      </c>
      <c r="B54" s="22" t="s">
        <v>86</v>
      </c>
      <c r="C54" s="22" t="s">
        <v>63</v>
      </c>
      <c r="D54" s="22" t="s">
        <v>35</v>
      </c>
      <c r="E54" s="22" t="s">
        <v>16</v>
      </c>
      <c r="F54" s="22" t="s">
        <v>20</v>
      </c>
      <c r="G54" s="22" t="s">
        <v>20</v>
      </c>
      <c r="H54" s="22" t="s">
        <v>119</v>
      </c>
      <c r="I54" s="22" t="s">
        <v>15</v>
      </c>
      <c r="J54" s="22" t="s">
        <v>121</v>
      </c>
      <c r="K54" s="22" t="s">
        <v>120</v>
      </c>
      <c r="L54" s="23">
        <v>0.10891249117075801</v>
      </c>
      <c r="M54" s="24"/>
      <c r="N54" s="25">
        <v>0.88729864083072396</v>
      </c>
      <c r="O54" s="25">
        <v>6.5347494702454805</v>
      </c>
      <c r="P54" s="26" t="str">
        <f>IF(COUNTIFS('Component Counts'!$A$2:$A$682,Leakers!A55)&gt;0,"yes","no")</f>
        <v>yes</v>
      </c>
      <c r="Q54" s="26" t="str">
        <f t="shared" si="0"/>
        <v>OGI Only</v>
      </c>
      <c r="R54" s="20" t="s">
        <v>193</v>
      </c>
      <c r="S54" s="20" t="s">
        <v>192</v>
      </c>
      <c r="T54" s="20" t="s">
        <v>193</v>
      </c>
      <c r="U54" s="20"/>
      <c r="V54" s="27">
        <v>72.900000000000006</v>
      </c>
      <c r="W54" s="27">
        <v>6.5979999999999999</v>
      </c>
      <c r="X54" s="27">
        <v>3.9780000000000002</v>
      </c>
      <c r="Y54" s="27">
        <v>0.54899999999999993</v>
      </c>
      <c r="Z54" s="28">
        <v>1.1599999999999999</v>
      </c>
      <c r="AA54" s="28">
        <v>8.25</v>
      </c>
      <c r="AB54" s="28">
        <v>1.1599999999999999</v>
      </c>
      <c r="AC54" s="28">
        <v>5.7982743231181191</v>
      </c>
    </row>
    <row r="55" spans="1:29" ht="15" customHeight="1" x14ac:dyDescent="0.25">
      <c r="A55" s="22" t="s">
        <v>39</v>
      </c>
      <c r="B55" s="22" t="s">
        <v>38</v>
      </c>
      <c r="C55" s="22" t="s">
        <v>11</v>
      </c>
      <c r="D55" s="22" t="s">
        <v>32</v>
      </c>
      <c r="E55" s="22" t="s">
        <v>23</v>
      </c>
      <c r="F55" s="22" t="s">
        <v>17</v>
      </c>
      <c r="G55" s="22" t="s">
        <v>17</v>
      </c>
      <c r="H55" s="22" t="s">
        <v>125</v>
      </c>
      <c r="I55" s="22" t="s">
        <v>15</v>
      </c>
      <c r="J55" s="22" t="s">
        <v>156</v>
      </c>
      <c r="K55" s="22" t="s">
        <v>120</v>
      </c>
      <c r="L55" s="23">
        <v>0.100335036401585</v>
      </c>
      <c r="M55" s="24"/>
      <c r="N55" s="25">
        <v>0.95953411290481105</v>
      </c>
      <c r="O55" s="25">
        <v>6.0201021840951006</v>
      </c>
      <c r="P55" s="26" t="str">
        <f>IF(COUNTIFS('Component Counts'!$A$2:$A$682,Leakers!A50)&gt;0,"yes","no")</f>
        <v>yes</v>
      </c>
      <c r="Q55" s="26" t="str">
        <f t="shared" si="0"/>
        <v>OGI Only - No FID Survey</v>
      </c>
      <c r="R55" s="20" t="s">
        <v>194</v>
      </c>
      <c r="S55" s="20" t="s">
        <v>156</v>
      </c>
      <c r="T55" s="20" t="s">
        <v>194</v>
      </c>
      <c r="U55" s="20"/>
      <c r="V55" s="27">
        <v>78.599999999999994</v>
      </c>
      <c r="W55" s="27">
        <v>5.7</v>
      </c>
      <c r="X55" s="27">
        <v>3.4</v>
      </c>
      <c r="Y55" s="27">
        <v>0.71350000000000002</v>
      </c>
      <c r="Z55" s="28">
        <v>1.75</v>
      </c>
      <c r="AA55" s="28" t="s">
        <v>211</v>
      </c>
      <c r="AB55" s="28">
        <v>1.75</v>
      </c>
      <c r="AC55" s="28">
        <v>5.7764934088120032</v>
      </c>
    </row>
    <row r="56" spans="1:29" ht="15" customHeight="1" x14ac:dyDescent="0.25">
      <c r="A56" s="22" t="s">
        <v>106</v>
      </c>
      <c r="B56" s="22" t="s">
        <v>46</v>
      </c>
      <c r="C56" s="22" t="s">
        <v>105</v>
      </c>
      <c r="D56" s="22" t="s">
        <v>12</v>
      </c>
      <c r="E56" s="22" t="s">
        <v>23</v>
      </c>
      <c r="F56" s="22" t="s">
        <v>24</v>
      </c>
      <c r="G56" s="22" t="s">
        <v>24</v>
      </c>
      <c r="H56" s="22" t="s">
        <v>123</v>
      </c>
      <c r="I56" s="22" t="s">
        <v>15</v>
      </c>
      <c r="J56" s="22" t="s">
        <v>120</v>
      </c>
      <c r="K56" s="22" t="s">
        <v>120</v>
      </c>
      <c r="L56" s="23">
        <v>9.3857455878792004E-2</v>
      </c>
      <c r="M56" s="22">
        <v>50000</v>
      </c>
      <c r="N56" s="25">
        <v>1.01638448734923</v>
      </c>
      <c r="O56" s="25">
        <v>5.6314473527275206</v>
      </c>
      <c r="P56" s="26" t="str">
        <f>IF(COUNTIFS('Component Counts'!$A$2:$A$682,Leakers!A57)&gt;0,"yes","no")</f>
        <v>yes</v>
      </c>
      <c r="Q56" s="26" t="str">
        <f t="shared" si="0"/>
        <v>OGI and FID</v>
      </c>
      <c r="R56" s="20" t="s">
        <v>193</v>
      </c>
      <c r="S56" s="20" t="s">
        <v>210</v>
      </c>
      <c r="T56" s="20" t="s">
        <v>193</v>
      </c>
      <c r="U56" s="20"/>
      <c r="V56" s="27">
        <v>73.108000000000004</v>
      </c>
      <c r="W56" s="27">
        <v>12.269</v>
      </c>
      <c r="X56" s="27">
        <v>7.7270000000000003</v>
      </c>
      <c r="Y56" s="27">
        <v>0.82099999999999995</v>
      </c>
      <c r="Z56" s="28">
        <v>1.28</v>
      </c>
      <c r="AA56" s="28">
        <v>1.25</v>
      </c>
      <c r="AB56" s="28">
        <v>1.28</v>
      </c>
      <c r="AC56" s="28">
        <v>5.7237157306361448</v>
      </c>
    </row>
    <row r="57" spans="1:29" ht="15" customHeight="1" x14ac:dyDescent="0.25">
      <c r="A57" s="22" t="s">
        <v>90</v>
      </c>
      <c r="B57" s="22" t="s">
        <v>86</v>
      </c>
      <c r="C57" s="22" t="s">
        <v>63</v>
      </c>
      <c r="D57" s="22" t="s">
        <v>35</v>
      </c>
      <c r="E57" s="22" t="s">
        <v>16</v>
      </c>
      <c r="F57" s="22" t="s">
        <v>17</v>
      </c>
      <c r="G57" s="22" t="s">
        <v>17</v>
      </c>
      <c r="H57" s="22" t="s">
        <v>119</v>
      </c>
      <c r="I57" s="22" t="s">
        <v>15</v>
      </c>
      <c r="J57" s="22" t="s">
        <v>121</v>
      </c>
      <c r="K57" s="22" t="s">
        <v>120</v>
      </c>
      <c r="L57" s="23">
        <v>9.3591924817035099E-2</v>
      </c>
      <c r="M57" s="24"/>
      <c r="N57" s="25">
        <v>0.89689952155038399</v>
      </c>
      <c r="O57" s="25">
        <v>5.6155154890221057</v>
      </c>
      <c r="P57" s="26" t="str">
        <f>IF(COUNTIFS('Component Counts'!$A$2:$A$682,Leakers!A56)&gt;0,"yes","no")</f>
        <v>yes</v>
      </c>
      <c r="Q57" s="26" t="str">
        <f t="shared" si="0"/>
        <v>OGI Only</v>
      </c>
      <c r="R57" s="20" t="s">
        <v>193</v>
      </c>
      <c r="S57" s="20" t="s">
        <v>156</v>
      </c>
      <c r="T57" s="20" t="s">
        <v>193</v>
      </c>
      <c r="U57" s="20"/>
      <c r="V57" s="27">
        <v>73.228999999999999</v>
      </c>
      <c r="W57" s="27">
        <v>6.6829999999999998</v>
      </c>
      <c r="X57" s="27">
        <v>4.3179999999999996</v>
      </c>
      <c r="Y57" s="27">
        <v>0.57800000000000007</v>
      </c>
      <c r="Z57" s="28">
        <v>1.1299999999999999</v>
      </c>
      <c r="AA57" s="28" t="s">
        <v>211</v>
      </c>
      <c r="AB57" s="28">
        <v>1.1299999999999999</v>
      </c>
      <c r="AC57" s="28">
        <v>5.0365531553627001</v>
      </c>
    </row>
    <row r="58" spans="1:29" ht="15" customHeight="1" x14ac:dyDescent="0.25">
      <c r="A58" s="22" t="s">
        <v>44</v>
      </c>
      <c r="B58" s="22" t="s">
        <v>46</v>
      </c>
      <c r="C58" s="22" t="s">
        <v>45</v>
      </c>
      <c r="D58" s="22" t="s">
        <v>32</v>
      </c>
      <c r="E58" s="22" t="s">
        <v>16</v>
      </c>
      <c r="F58" s="22" t="s">
        <v>14</v>
      </c>
      <c r="G58" s="22" t="s">
        <v>14</v>
      </c>
      <c r="H58" s="22" t="s">
        <v>119</v>
      </c>
      <c r="I58" s="22" t="s">
        <v>15</v>
      </c>
      <c r="J58" s="22" t="s">
        <v>120</v>
      </c>
      <c r="K58" s="22" t="s">
        <v>120</v>
      </c>
      <c r="L58" s="23">
        <v>8.9514944734775906E-2</v>
      </c>
      <c r="M58" s="22">
        <v>50000</v>
      </c>
      <c r="N58" s="25">
        <v>1.01872204584491</v>
      </c>
      <c r="O58" s="25">
        <v>5.3708966840865546</v>
      </c>
      <c r="P58" s="26" t="str">
        <f>IF(COUNTIFS('Component Counts'!$A$2:$A$682,Leakers!A59)&gt;0,"yes","no")</f>
        <v>yes</v>
      </c>
      <c r="Q58" s="26" t="str">
        <f t="shared" si="0"/>
        <v>OGI and FID</v>
      </c>
      <c r="R58" s="20" t="s">
        <v>193</v>
      </c>
      <c r="S58" s="20" t="s">
        <v>156</v>
      </c>
      <c r="T58" s="20" t="s">
        <v>193</v>
      </c>
      <c r="U58" s="20"/>
      <c r="V58" s="27">
        <v>81.441000000000003</v>
      </c>
      <c r="W58" s="27">
        <v>10.297000000000001</v>
      </c>
      <c r="X58" s="27">
        <v>3.645</v>
      </c>
      <c r="Y58" s="27">
        <v>0.76700000000000002</v>
      </c>
      <c r="Z58" s="28">
        <v>1.3699999999999999</v>
      </c>
      <c r="AA58" s="28" t="s">
        <v>211</v>
      </c>
      <c r="AB58" s="28">
        <v>1.3699999999999999</v>
      </c>
      <c r="AC58" s="28">
        <v>5.4714508580343217</v>
      </c>
    </row>
    <row r="59" spans="1:29" ht="15" customHeight="1" x14ac:dyDescent="0.25">
      <c r="A59" s="22" t="s">
        <v>68</v>
      </c>
      <c r="B59" s="22" t="s">
        <v>46</v>
      </c>
      <c r="C59" s="22" t="s">
        <v>63</v>
      </c>
      <c r="D59" s="22" t="s">
        <v>22</v>
      </c>
      <c r="E59" s="22" t="s">
        <v>16</v>
      </c>
      <c r="F59" s="22" t="s">
        <v>17</v>
      </c>
      <c r="G59" s="22" t="s">
        <v>17</v>
      </c>
      <c r="H59" s="22" t="s">
        <v>119</v>
      </c>
      <c r="I59" s="22" t="s">
        <v>15</v>
      </c>
      <c r="J59" s="22" t="s">
        <v>120</v>
      </c>
      <c r="K59" s="22" t="s">
        <v>121</v>
      </c>
      <c r="L59" s="23">
        <v>8.7212381336807698E-2</v>
      </c>
      <c r="M59" s="22">
        <v>50000</v>
      </c>
      <c r="N59" s="25">
        <v>0.91208948081737995</v>
      </c>
      <c r="O59" s="25">
        <v>5.2327428802084617</v>
      </c>
      <c r="P59" s="26" t="str">
        <f>IF(COUNTIFS('Component Counts'!$A$2:$A$682,Leakers!A60)&gt;0,"yes","no")</f>
        <v>yes</v>
      </c>
      <c r="Q59" s="26" t="str">
        <f t="shared" si="0"/>
        <v>FID Only</v>
      </c>
      <c r="R59" s="20" t="s">
        <v>193</v>
      </c>
      <c r="S59" s="20" t="s">
        <v>210</v>
      </c>
      <c r="T59" s="20" t="s">
        <v>193</v>
      </c>
      <c r="U59" s="20"/>
      <c r="V59" s="27">
        <v>63.058</v>
      </c>
      <c r="W59" s="27">
        <v>8.1419999999999995</v>
      </c>
      <c r="X59" s="27">
        <v>8.2609999999999992</v>
      </c>
      <c r="Y59" s="27">
        <v>3.5480999999999998</v>
      </c>
      <c r="Z59" s="28">
        <v>0.93</v>
      </c>
      <c r="AA59" s="28">
        <v>1.1498999999999999</v>
      </c>
      <c r="AB59" s="28">
        <v>0.93</v>
      </c>
      <c r="AC59" s="28">
        <v>4.7727297368601764</v>
      </c>
    </row>
    <row r="60" spans="1:29" ht="15" customHeight="1" x14ac:dyDescent="0.25">
      <c r="A60" s="22" t="s">
        <v>108</v>
      </c>
      <c r="B60" s="22" t="s">
        <v>46</v>
      </c>
      <c r="C60" s="22" t="s">
        <v>105</v>
      </c>
      <c r="D60" s="22" t="s">
        <v>32</v>
      </c>
      <c r="E60" s="22" t="s">
        <v>23</v>
      </c>
      <c r="F60" s="22" t="s">
        <v>17</v>
      </c>
      <c r="G60" s="22" t="s">
        <v>17</v>
      </c>
      <c r="H60" s="22" t="s">
        <v>119</v>
      </c>
      <c r="I60" s="22" t="s">
        <v>15</v>
      </c>
      <c r="J60" s="22" t="s">
        <v>120</v>
      </c>
      <c r="K60" s="22" t="s">
        <v>120</v>
      </c>
      <c r="L60" s="23">
        <v>8.4947153829993599E-2</v>
      </c>
      <c r="M60" s="22">
        <v>50000</v>
      </c>
      <c r="N60" s="25">
        <v>0.99336439096083096</v>
      </c>
      <c r="O60" s="25">
        <v>5.0968292297996163</v>
      </c>
      <c r="P60" s="26" t="str">
        <f>IF(COUNTIFS('Component Counts'!$A$2:$A$682,Leakers!A61)&gt;0,"yes","no")</f>
        <v>yes</v>
      </c>
      <c r="Q60" s="26" t="str">
        <f t="shared" si="0"/>
        <v>OGI and FID</v>
      </c>
      <c r="R60" s="20" t="s">
        <v>193</v>
      </c>
      <c r="S60" s="20" t="s">
        <v>210</v>
      </c>
      <c r="T60" s="20" t="s">
        <v>193</v>
      </c>
      <c r="U60" s="20"/>
      <c r="V60" s="27">
        <v>71.019000000000005</v>
      </c>
      <c r="W60" s="27">
        <v>10.029999999999999</v>
      </c>
      <c r="X60" s="27">
        <v>9.1150000000000002</v>
      </c>
      <c r="Y60" s="27">
        <v>1.252</v>
      </c>
      <c r="Z60" s="28">
        <v>1.33</v>
      </c>
      <c r="AA60" s="28">
        <v>1.22</v>
      </c>
      <c r="AB60" s="28">
        <v>1.33</v>
      </c>
      <c r="AC60" s="28">
        <v>5.0630086636912583</v>
      </c>
    </row>
    <row r="61" spans="1:29" ht="15" customHeight="1" x14ac:dyDescent="0.25">
      <c r="A61" s="22" t="s">
        <v>96</v>
      </c>
      <c r="B61" s="22" t="s">
        <v>97</v>
      </c>
      <c r="C61" s="22" t="s">
        <v>45</v>
      </c>
      <c r="D61" s="22" t="s">
        <v>12</v>
      </c>
      <c r="E61" s="22" t="s">
        <v>16</v>
      </c>
      <c r="F61" s="22" t="s">
        <v>19</v>
      </c>
      <c r="G61" s="22" t="s">
        <v>19</v>
      </c>
      <c r="H61" s="22" t="s">
        <v>138</v>
      </c>
      <c r="I61" s="22" t="s">
        <v>15</v>
      </c>
      <c r="J61" s="22" t="s">
        <v>120</v>
      </c>
      <c r="K61" s="22" t="s">
        <v>121</v>
      </c>
      <c r="L61" s="23">
        <v>8.0208095912510199E-2</v>
      </c>
      <c r="M61" s="22">
        <v>50000</v>
      </c>
      <c r="N61" s="25">
        <v>1.00817983528717</v>
      </c>
      <c r="O61" s="25">
        <v>4.8124857547506119</v>
      </c>
      <c r="P61" s="26" t="str">
        <f>IF(COUNTIFS('Component Counts'!$A$2:$A$682,Leakers!A62)&gt;0,"yes","no")</f>
        <v>yes</v>
      </c>
      <c r="Q61" s="26" t="str">
        <f t="shared" si="0"/>
        <v>FID Only</v>
      </c>
      <c r="R61" s="20" t="s">
        <v>193</v>
      </c>
      <c r="S61" s="20" t="s">
        <v>210</v>
      </c>
      <c r="T61" s="20" t="s">
        <v>193</v>
      </c>
      <c r="U61" s="20"/>
      <c r="V61" s="27">
        <v>93.433999999999997</v>
      </c>
      <c r="W61" s="27">
        <v>3.3959999999999999</v>
      </c>
      <c r="X61" s="27">
        <v>0.90600000000000003</v>
      </c>
      <c r="Y61" s="27">
        <v>0.20600000000000002</v>
      </c>
      <c r="Z61" s="28">
        <v>1.1000000000000001</v>
      </c>
      <c r="AA61" s="28">
        <v>1.75</v>
      </c>
      <c r="AB61" s="28">
        <v>1.1000000000000001</v>
      </c>
      <c r="AC61" s="28">
        <v>4.8518510955463441</v>
      </c>
    </row>
    <row r="62" spans="1:29" ht="15" customHeight="1" x14ac:dyDescent="0.25">
      <c r="A62" s="22" t="s">
        <v>99</v>
      </c>
      <c r="B62" s="22" t="s">
        <v>97</v>
      </c>
      <c r="C62" s="22" t="s">
        <v>45</v>
      </c>
      <c r="D62" s="22" t="s">
        <v>12</v>
      </c>
      <c r="E62" s="22" t="s">
        <v>16</v>
      </c>
      <c r="F62" s="22" t="s">
        <v>14</v>
      </c>
      <c r="G62" s="22" t="s">
        <v>14</v>
      </c>
      <c r="H62" s="22" t="s">
        <v>119</v>
      </c>
      <c r="I62" s="22" t="s">
        <v>15</v>
      </c>
      <c r="J62" s="22" t="s">
        <v>120</v>
      </c>
      <c r="K62" s="22" t="s">
        <v>121</v>
      </c>
      <c r="L62" s="23">
        <v>7.9206719735025494E-2</v>
      </c>
      <c r="M62" s="22">
        <v>50000</v>
      </c>
      <c r="N62" s="25">
        <v>1.0057303643864699</v>
      </c>
      <c r="O62" s="25">
        <v>4.7524031841015297</v>
      </c>
      <c r="P62" s="26" t="str">
        <f>IF(COUNTIFS('Component Counts'!$A$2:$A$682,Leakers!A63)&gt;0,"yes","no")</f>
        <v>yes</v>
      </c>
      <c r="Q62" s="26" t="str">
        <f t="shared" si="0"/>
        <v>FID Only</v>
      </c>
      <c r="R62" s="20" t="s">
        <v>193</v>
      </c>
      <c r="S62" s="20" t="s">
        <v>210</v>
      </c>
      <c r="T62" s="20" t="s">
        <v>193</v>
      </c>
      <c r="U62" s="20"/>
      <c r="V62" s="27">
        <v>95.974000000000004</v>
      </c>
      <c r="W62" s="27">
        <v>1.7749999999999999</v>
      </c>
      <c r="X62" s="27">
        <v>0.5</v>
      </c>
      <c r="Y62" s="27">
        <v>4.2999999999999997E-2</v>
      </c>
      <c r="Z62" s="28">
        <v>1.35</v>
      </c>
      <c r="AA62" s="28">
        <v>1.25</v>
      </c>
      <c r="AB62" s="28">
        <v>1.35</v>
      </c>
      <c r="AC62" s="28">
        <v>4.7796361860578678</v>
      </c>
    </row>
    <row r="63" spans="1:29" ht="15" customHeight="1" x14ac:dyDescent="0.25">
      <c r="A63" s="22" t="s">
        <v>54</v>
      </c>
      <c r="B63" s="22" t="s">
        <v>38</v>
      </c>
      <c r="C63" s="22" t="s">
        <v>45</v>
      </c>
      <c r="D63" s="22" t="s">
        <v>32</v>
      </c>
      <c r="E63" s="22" t="s">
        <v>23</v>
      </c>
      <c r="F63" s="22" t="s">
        <v>17</v>
      </c>
      <c r="G63" s="22" t="s">
        <v>17</v>
      </c>
      <c r="H63" s="22" t="s">
        <v>127</v>
      </c>
      <c r="I63" s="22" t="s">
        <v>15</v>
      </c>
      <c r="J63" s="22" t="s">
        <v>121</v>
      </c>
      <c r="K63" s="22" t="s">
        <v>120</v>
      </c>
      <c r="L63" s="23">
        <v>7.3424161157005993E-2</v>
      </c>
      <c r="M63" s="24"/>
      <c r="N63" s="25">
        <v>1.00616428223979</v>
      </c>
      <c r="O63" s="25">
        <v>4.40544966942036</v>
      </c>
      <c r="P63" s="26" t="str">
        <f>IF(COUNTIFS('Component Counts'!$A$2:$A$682,Leakers!A64)&gt;0,"yes","no")</f>
        <v>yes</v>
      </c>
      <c r="Q63" s="26" t="str">
        <f t="shared" si="0"/>
        <v>OGI Only</v>
      </c>
      <c r="R63" s="20" t="s">
        <v>193</v>
      </c>
      <c r="S63" s="20" t="s">
        <v>192</v>
      </c>
      <c r="T63" s="20" t="s">
        <v>193</v>
      </c>
      <c r="U63" s="20"/>
      <c r="V63" s="27">
        <v>87.4</v>
      </c>
      <c r="W63" s="27">
        <v>6.5</v>
      </c>
      <c r="X63" s="27">
        <v>2.2000000000000002</v>
      </c>
      <c r="Y63" s="27">
        <v>0.38500000000000001</v>
      </c>
      <c r="Z63" s="28">
        <v>1.08</v>
      </c>
      <c r="AA63" s="28">
        <v>6.6</v>
      </c>
      <c r="AB63" s="28">
        <v>1.08</v>
      </c>
      <c r="AC63" s="28">
        <v>4.4326061045758403</v>
      </c>
    </row>
    <row r="64" spans="1:29" ht="15" customHeight="1" x14ac:dyDescent="0.25">
      <c r="A64" s="22" t="s">
        <v>21</v>
      </c>
      <c r="B64" s="22" t="s">
        <v>13</v>
      </c>
      <c r="C64" s="22" t="s">
        <v>11</v>
      </c>
      <c r="D64" s="22" t="s">
        <v>22</v>
      </c>
      <c r="E64" s="22" t="s">
        <v>23</v>
      </c>
      <c r="F64" s="22" t="s">
        <v>41</v>
      </c>
      <c r="G64" s="22" t="s">
        <v>41</v>
      </c>
      <c r="H64" s="22" t="s">
        <v>119</v>
      </c>
      <c r="I64" s="22" t="s">
        <v>15</v>
      </c>
      <c r="J64" s="22" t="s">
        <v>120</v>
      </c>
      <c r="K64" s="22" t="s">
        <v>120</v>
      </c>
      <c r="L64" s="23">
        <v>7.3183338978535906E-2</v>
      </c>
      <c r="M64" s="22">
        <v>10001</v>
      </c>
      <c r="N64" s="25">
        <v>0.88437996634419802</v>
      </c>
      <c r="O64" s="25">
        <v>4.3910003387121543</v>
      </c>
      <c r="P64" s="26" t="str">
        <f>IF(COUNTIFS('Component Counts'!$A$2:$A$682,Leakers!A66)&gt;0,"yes","no")</f>
        <v>yes</v>
      </c>
      <c r="Q64" s="26" t="str">
        <f t="shared" si="0"/>
        <v>OGI and FID</v>
      </c>
      <c r="R64" s="20" t="s">
        <v>193</v>
      </c>
      <c r="S64" s="20" t="s">
        <v>213</v>
      </c>
      <c r="T64" s="20" t="s">
        <v>193</v>
      </c>
      <c r="U64" s="20"/>
      <c r="V64" s="27">
        <v>61.350999999999999</v>
      </c>
      <c r="W64" s="27">
        <v>10.066000000000001</v>
      </c>
      <c r="X64" s="27">
        <v>7.2430000000000003</v>
      </c>
      <c r="Y64" s="27">
        <v>2.2400000000000002</v>
      </c>
      <c r="Z64" s="28">
        <v>0.77</v>
      </c>
      <c r="AA64" s="28">
        <v>0.95</v>
      </c>
      <c r="AB64" s="28">
        <v>0.77</v>
      </c>
      <c r="AC64" s="28">
        <v>3.883312731767615</v>
      </c>
    </row>
    <row r="65" spans="1:29" ht="15" customHeight="1" x14ac:dyDescent="0.25">
      <c r="A65" s="22" t="s">
        <v>90</v>
      </c>
      <c r="B65" s="22" t="s">
        <v>86</v>
      </c>
      <c r="C65" s="22" t="s">
        <v>63</v>
      </c>
      <c r="D65" s="22" t="s">
        <v>35</v>
      </c>
      <c r="E65" s="22" t="s">
        <v>16</v>
      </c>
      <c r="F65" s="22" t="s">
        <v>20</v>
      </c>
      <c r="G65" s="22" t="s">
        <v>20</v>
      </c>
      <c r="H65" s="22" t="s">
        <v>138</v>
      </c>
      <c r="I65" s="22" t="s">
        <v>15</v>
      </c>
      <c r="J65" s="22" t="s">
        <v>120</v>
      </c>
      <c r="K65" s="22" t="s">
        <v>120</v>
      </c>
      <c r="L65" s="23">
        <v>7.1873444721833296E-2</v>
      </c>
      <c r="M65" s="22">
        <v>50000</v>
      </c>
      <c r="N65" s="25">
        <v>0.89689952155038399</v>
      </c>
      <c r="O65" s="25">
        <v>4.3124066833099981</v>
      </c>
      <c r="P65" s="26" t="str">
        <f>IF(COUNTIFS('Component Counts'!$A$2:$A$682,Leakers!A67)&gt;0,"yes","no")</f>
        <v>yes</v>
      </c>
      <c r="Q65" s="26" t="str">
        <f t="shared" si="0"/>
        <v>OGI and FID</v>
      </c>
      <c r="R65" s="20" t="s">
        <v>193</v>
      </c>
      <c r="S65" s="20" t="s">
        <v>156</v>
      </c>
      <c r="T65" s="20" t="s">
        <v>193</v>
      </c>
      <c r="U65" s="20"/>
      <c r="V65" s="27">
        <v>73.228999999999999</v>
      </c>
      <c r="W65" s="27">
        <v>6.6829999999999998</v>
      </c>
      <c r="X65" s="27">
        <v>4.3179999999999996</v>
      </c>
      <c r="Y65" s="27">
        <v>0.57800000000000007</v>
      </c>
      <c r="Z65" s="28">
        <v>0.77</v>
      </c>
      <c r="AA65" s="28" t="s">
        <v>211</v>
      </c>
      <c r="AB65" s="28">
        <v>0.77</v>
      </c>
      <c r="AC65" s="28">
        <v>3.8677954909914152</v>
      </c>
    </row>
    <row r="66" spans="1:29" ht="15" customHeight="1" x14ac:dyDescent="0.25">
      <c r="A66" s="22" t="s">
        <v>92</v>
      </c>
      <c r="B66" s="22" t="s">
        <v>86</v>
      </c>
      <c r="C66" s="22" t="s">
        <v>63</v>
      </c>
      <c r="D66" s="22" t="s">
        <v>35</v>
      </c>
      <c r="E66" s="22" t="s">
        <v>16</v>
      </c>
      <c r="F66" s="22" t="s">
        <v>20</v>
      </c>
      <c r="G66" s="22" t="s">
        <v>20</v>
      </c>
      <c r="H66" s="22" t="s">
        <v>122</v>
      </c>
      <c r="I66" s="22" t="s">
        <v>15</v>
      </c>
      <c r="J66" s="22" t="s">
        <v>120</v>
      </c>
      <c r="K66" s="22" t="s">
        <v>121</v>
      </c>
      <c r="L66" s="23">
        <v>7.1795453325975103E-2</v>
      </c>
      <c r="M66" s="22">
        <v>50000</v>
      </c>
      <c r="N66" s="25">
        <v>0.88572720072705302</v>
      </c>
      <c r="O66" s="25">
        <v>4.3077271995585065</v>
      </c>
      <c r="P66" s="26" t="str">
        <f>IF(COUNTIFS('Component Counts'!$A$2:$A$682,Leakers!A68)&gt;0,"yes","no")</f>
        <v>yes</v>
      </c>
      <c r="Q66" s="26" t="str">
        <f t="shared" ref="Q66:Q129" si="1">IF(J66="y",IF(K66="y","OGI and FID","FID Only"),IF(J66="n","OGI Only","OGI Only - No FID Survey"))</f>
        <v>FID Only</v>
      </c>
      <c r="R66" s="20" t="s">
        <v>193</v>
      </c>
      <c r="S66" s="20" t="s">
        <v>156</v>
      </c>
      <c r="T66" s="20" t="s">
        <v>193</v>
      </c>
      <c r="U66" s="20"/>
      <c r="V66" s="27">
        <v>72.881</v>
      </c>
      <c r="W66" s="27">
        <v>6.5949999999999998</v>
      </c>
      <c r="X66" s="27">
        <v>3.9279999999999999</v>
      </c>
      <c r="Y66" s="27">
        <v>0.50700000000000001</v>
      </c>
      <c r="Z66" s="28">
        <v>0.92</v>
      </c>
      <c r="AA66" s="28" t="s">
        <v>211</v>
      </c>
      <c r="AB66" s="28">
        <v>0.92</v>
      </c>
      <c r="AC66" s="28">
        <v>3.8154711539607438</v>
      </c>
    </row>
    <row r="67" spans="1:29" ht="15" customHeight="1" x14ac:dyDescent="0.25">
      <c r="A67" s="22" t="s">
        <v>80</v>
      </c>
      <c r="B67" s="22" t="s">
        <v>78</v>
      </c>
      <c r="C67" s="22" t="s">
        <v>63</v>
      </c>
      <c r="D67" s="22" t="s">
        <v>12</v>
      </c>
      <c r="E67" s="22" t="s">
        <v>16</v>
      </c>
      <c r="F67" s="22" t="s">
        <v>17</v>
      </c>
      <c r="G67" s="22" t="s">
        <v>17</v>
      </c>
      <c r="H67" s="22" t="s">
        <v>123</v>
      </c>
      <c r="I67" s="22" t="s">
        <v>15</v>
      </c>
      <c r="J67" s="22" t="s">
        <v>120</v>
      </c>
      <c r="K67" s="22" t="s">
        <v>120</v>
      </c>
      <c r="L67" s="23">
        <v>7.1794390845711195E-2</v>
      </c>
      <c r="M67" s="22">
        <v>1205</v>
      </c>
      <c r="N67" s="25">
        <v>1.00069731134079</v>
      </c>
      <c r="O67" s="25">
        <v>4.3076634507426714</v>
      </c>
      <c r="P67" s="26" t="str">
        <f>IF(COUNTIFS('Component Counts'!$A$2:$A$682,Leakers!A69)&gt;0,"yes","no")</f>
        <v>yes</v>
      </c>
      <c r="Q67" s="26" t="str">
        <f t="shared" si="1"/>
        <v>OGI and FID</v>
      </c>
      <c r="R67" s="20" t="s">
        <v>193</v>
      </c>
      <c r="S67" s="20" t="s">
        <v>192</v>
      </c>
      <c r="T67" s="20" t="s">
        <v>193</v>
      </c>
      <c r="U67" s="20"/>
      <c r="V67" s="27">
        <v>79.53</v>
      </c>
      <c r="W67" s="27">
        <v>8.57</v>
      </c>
      <c r="X67" s="27">
        <v>4.99</v>
      </c>
      <c r="Y67" s="27">
        <v>1.03</v>
      </c>
      <c r="Z67" s="28">
        <v>1.38</v>
      </c>
      <c r="AA67" s="28">
        <v>6.4999999999999997E-4</v>
      </c>
      <c r="AB67" s="28">
        <v>1.38</v>
      </c>
      <c r="AC67" s="28">
        <v>4.3106672333191671</v>
      </c>
    </row>
    <row r="68" spans="1:29" ht="15" customHeight="1" x14ac:dyDescent="0.25">
      <c r="A68" s="22" t="s">
        <v>90</v>
      </c>
      <c r="B68" s="22" t="s">
        <v>86</v>
      </c>
      <c r="C68" s="22" t="s">
        <v>63</v>
      </c>
      <c r="D68" s="22" t="s">
        <v>35</v>
      </c>
      <c r="E68" s="22" t="s">
        <v>16</v>
      </c>
      <c r="F68" s="22" t="s">
        <v>91</v>
      </c>
      <c r="G68" s="22" t="s">
        <v>19</v>
      </c>
      <c r="H68" s="22" t="s">
        <v>125</v>
      </c>
      <c r="I68" s="22" t="s">
        <v>15</v>
      </c>
      <c r="J68" s="22" t="s">
        <v>120</v>
      </c>
      <c r="K68" s="22" t="s">
        <v>120</v>
      </c>
      <c r="L68" s="23">
        <v>7.1649949466616306E-2</v>
      </c>
      <c r="M68" s="22">
        <v>50000</v>
      </c>
      <c r="N68" s="25">
        <v>0.89689952155038399</v>
      </c>
      <c r="O68" s="25">
        <v>4.2989969679969784</v>
      </c>
      <c r="P68" s="26" t="str">
        <f>IF(COUNTIFS('Component Counts'!$A$2:$A$682,Leakers!A70)&gt;0,"yes","no")</f>
        <v>yes</v>
      </c>
      <c r="Q68" s="26" t="str">
        <f t="shared" si="1"/>
        <v>OGI and FID</v>
      </c>
      <c r="R68" s="20" t="s">
        <v>193</v>
      </c>
      <c r="S68" s="20" t="s">
        <v>156</v>
      </c>
      <c r="T68" s="20" t="s">
        <v>193</v>
      </c>
      <c r="U68" s="20"/>
      <c r="V68" s="27">
        <v>73.228999999999999</v>
      </c>
      <c r="W68" s="27">
        <v>6.6829999999999998</v>
      </c>
      <c r="X68" s="27">
        <v>4.3179999999999996</v>
      </c>
      <c r="Y68" s="27">
        <v>0.57800000000000007</v>
      </c>
      <c r="Z68" s="28">
        <v>1.0899999999999999</v>
      </c>
      <c r="AA68" s="28" t="s">
        <v>211</v>
      </c>
      <c r="AB68" s="28">
        <v>1.0899999999999999</v>
      </c>
      <c r="AC68" s="28">
        <v>3.855768323743042</v>
      </c>
    </row>
    <row r="69" spans="1:29" ht="15" customHeight="1" x14ac:dyDescent="0.25">
      <c r="A69" s="22" t="s">
        <v>33</v>
      </c>
      <c r="B69" s="22" t="s">
        <v>30</v>
      </c>
      <c r="C69" s="22" t="s">
        <v>11</v>
      </c>
      <c r="D69" s="22" t="s">
        <v>32</v>
      </c>
      <c r="E69" s="22" t="s">
        <v>16</v>
      </c>
      <c r="F69" s="22" t="s">
        <v>20</v>
      </c>
      <c r="G69" s="22" t="s">
        <v>20</v>
      </c>
      <c r="H69" s="22" t="s">
        <v>119</v>
      </c>
      <c r="I69" s="22" t="s">
        <v>15</v>
      </c>
      <c r="J69" s="22" t="s">
        <v>120</v>
      </c>
      <c r="K69" s="22" t="s">
        <v>121</v>
      </c>
      <c r="L69" s="23">
        <v>6.6787615193293695E-2</v>
      </c>
      <c r="M69" s="22">
        <v>649</v>
      </c>
      <c r="N69" s="25">
        <v>0.80959750257337904</v>
      </c>
      <c r="O69" s="25">
        <v>4.0072569115976213</v>
      </c>
      <c r="P69" s="26" t="str">
        <f>IF(COUNTIFS('Component Counts'!$A$2:$A$682,Leakers!A72)&gt;0,"yes","no")</f>
        <v>yes</v>
      </c>
      <c r="Q69" s="26" t="str">
        <f t="shared" si="1"/>
        <v>FID Only</v>
      </c>
      <c r="R69" s="20" t="s">
        <v>193</v>
      </c>
      <c r="S69" s="20" t="s">
        <v>192</v>
      </c>
      <c r="T69" s="20" t="s">
        <v>193</v>
      </c>
      <c r="U69" s="20"/>
      <c r="V69" s="27">
        <v>78.260000000000005</v>
      </c>
      <c r="W69" s="27">
        <v>0.90100000000000002</v>
      </c>
      <c r="X69" s="27">
        <v>0.17100000000000001</v>
      </c>
      <c r="Y69" s="27">
        <v>8.0000000000000002E-3</v>
      </c>
      <c r="Z69" s="28">
        <v>0.65</v>
      </c>
      <c r="AA69" s="28">
        <v>0.61</v>
      </c>
      <c r="AB69" s="28">
        <v>0.65</v>
      </c>
      <c r="AC69" s="28">
        <v>3.2442651877993449</v>
      </c>
    </row>
    <row r="70" spans="1:29" ht="15" customHeight="1" x14ac:dyDescent="0.25">
      <c r="A70" s="22" t="s">
        <v>90</v>
      </c>
      <c r="B70" s="22" t="s">
        <v>86</v>
      </c>
      <c r="C70" s="22" t="s">
        <v>63</v>
      </c>
      <c r="D70" s="22" t="s">
        <v>35</v>
      </c>
      <c r="E70" s="22" t="s">
        <v>16</v>
      </c>
      <c r="F70" s="22" t="s">
        <v>20</v>
      </c>
      <c r="G70" s="22" t="s">
        <v>20</v>
      </c>
      <c r="H70" s="22" t="s">
        <v>119</v>
      </c>
      <c r="I70" s="22" t="s">
        <v>15</v>
      </c>
      <c r="J70" s="22" t="s">
        <v>120</v>
      </c>
      <c r="K70" s="22" t="s">
        <v>121</v>
      </c>
      <c r="L70" s="23">
        <v>6.1763571118195103E-2</v>
      </c>
      <c r="M70" s="22">
        <v>50000</v>
      </c>
      <c r="N70" s="25">
        <v>0.89689952155038399</v>
      </c>
      <c r="O70" s="25">
        <v>3.7058142670917062</v>
      </c>
      <c r="P70" s="26" t="str">
        <f>IF(COUNTIFS('Component Counts'!$A$2:$A$682,Leakers!A74)&gt;0,"yes","no")</f>
        <v>yes</v>
      </c>
      <c r="Q70" s="26" t="str">
        <f t="shared" si="1"/>
        <v>FID Only</v>
      </c>
      <c r="R70" s="20" t="s">
        <v>193</v>
      </c>
      <c r="S70" s="20" t="s">
        <v>156</v>
      </c>
      <c r="T70" s="20" t="s">
        <v>193</v>
      </c>
      <c r="U70" s="20"/>
      <c r="V70" s="27">
        <v>73.228999999999999</v>
      </c>
      <c r="W70" s="27">
        <v>6.6829999999999998</v>
      </c>
      <c r="X70" s="27">
        <v>4.3179999999999996</v>
      </c>
      <c r="Y70" s="27">
        <v>0.57800000000000007</v>
      </c>
      <c r="Z70" s="28">
        <v>0.87</v>
      </c>
      <c r="AA70" s="28" t="s">
        <v>211</v>
      </c>
      <c r="AB70" s="28">
        <v>0.87</v>
      </c>
      <c r="AC70" s="28">
        <v>3.3237430431091406</v>
      </c>
    </row>
    <row r="71" spans="1:29" ht="15" customHeight="1" x14ac:dyDescent="0.25">
      <c r="A71" s="22" t="s">
        <v>68</v>
      </c>
      <c r="B71" s="22" t="s">
        <v>46</v>
      </c>
      <c r="C71" s="22" t="s">
        <v>63</v>
      </c>
      <c r="D71" s="22" t="s">
        <v>22</v>
      </c>
      <c r="E71" s="22" t="s">
        <v>16</v>
      </c>
      <c r="F71" s="22" t="s">
        <v>24</v>
      </c>
      <c r="G71" s="22" t="s">
        <v>24</v>
      </c>
      <c r="H71" s="22" t="s">
        <v>119</v>
      </c>
      <c r="I71" s="22" t="s">
        <v>15</v>
      </c>
      <c r="J71" s="22" t="s">
        <v>120</v>
      </c>
      <c r="K71" s="22" t="s">
        <v>120</v>
      </c>
      <c r="L71" s="23">
        <v>5.7203820016615801E-2</v>
      </c>
      <c r="M71" s="22">
        <v>50000</v>
      </c>
      <c r="N71" s="25">
        <v>0.91208948081737995</v>
      </c>
      <c r="O71" s="25">
        <v>3.4322292009969479</v>
      </c>
      <c r="P71" s="26" t="str">
        <f>IF(COUNTIFS('Component Counts'!$A$2:$A$682,Leakers!A76)&gt;0,"yes","no")</f>
        <v>yes</v>
      </c>
      <c r="Q71" s="26" t="str">
        <f t="shared" si="1"/>
        <v>OGI and FID</v>
      </c>
      <c r="R71" s="20" t="s">
        <v>193</v>
      </c>
      <c r="S71" s="20" t="s">
        <v>210</v>
      </c>
      <c r="T71" s="20" t="s">
        <v>193</v>
      </c>
      <c r="U71" s="20"/>
      <c r="V71" s="27">
        <v>63.058</v>
      </c>
      <c r="W71" s="27">
        <v>8.1419999999999995</v>
      </c>
      <c r="X71" s="27">
        <v>8.2609999999999992</v>
      </c>
      <c r="Y71" s="27">
        <v>3.5480999999999998</v>
      </c>
      <c r="Z71" s="28">
        <v>0.61</v>
      </c>
      <c r="AA71" s="28">
        <v>0.90359999999999996</v>
      </c>
      <c r="AB71" s="28">
        <v>0.61</v>
      </c>
      <c r="AC71" s="28">
        <v>3.1305001499835554</v>
      </c>
    </row>
    <row r="72" spans="1:29" ht="15" customHeight="1" x14ac:dyDescent="0.25">
      <c r="A72" s="22" t="s">
        <v>54</v>
      </c>
      <c r="B72" s="22" t="s">
        <v>38</v>
      </c>
      <c r="C72" s="22" t="s">
        <v>45</v>
      </c>
      <c r="D72" s="22" t="s">
        <v>32</v>
      </c>
      <c r="E72" s="22" t="s">
        <v>23</v>
      </c>
      <c r="F72" s="22" t="s">
        <v>49</v>
      </c>
      <c r="G72" s="22" t="s">
        <v>24</v>
      </c>
      <c r="H72" s="22" t="s">
        <v>125</v>
      </c>
      <c r="I72" s="22" t="s">
        <v>15</v>
      </c>
      <c r="J72" s="22" t="s">
        <v>120</v>
      </c>
      <c r="K72" s="22" t="s">
        <v>120</v>
      </c>
      <c r="L72" s="23">
        <v>5.5521356430452098E-2</v>
      </c>
      <c r="M72" s="22">
        <v>3198</v>
      </c>
      <c r="N72" s="25">
        <v>1.00616428223979</v>
      </c>
      <c r="O72" s="25">
        <v>3.331281385827126</v>
      </c>
      <c r="P72" s="26" t="str">
        <f>IF(COUNTIFS('Component Counts'!$A$2:$A$682,Leakers!A77)&gt;0,"yes","no")</f>
        <v>yes</v>
      </c>
      <c r="Q72" s="26" t="str">
        <f t="shared" si="1"/>
        <v>OGI and FID</v>
      </c>
      <c r="R72" s="20" t="s">
        <v>193</v>
      </c>
      <c r="S72" s="20" t="s">
        <v>192</v>
      </c>
      <c r="T72" s="20" t="s">
        <v>193</v>
      </c>
      <c r="U72" s="20"/>
      <c r="V72" s="27">
        <v>87.4</v>
      </c>
      <c r="W72" s="27">
        <v>6.5</v>
      </c>
      <c r="X72" s="27">
        <v>2.2000000000000002</v>
      </c>
      <c r="Y72" s="27">
        <v>0.38500000000000001</v>
      </c>
      <c r="Z72" s="28">
        <v>0.7</v>
      </c>
      <c r="AA72" s="28">
        <v>5</v>
      </c>
      <c r="AB72" s="28">
        <v>0.7</v>
      </c>
      <c r="AC72" s="28">
        <v>3.3518163445095088</v>
      </c>
    </row>
    <row r="73" spans="1:29" ht="15" customHeight="1" x14ac:dyDescent="0.25">
      <c r="A73" s="22" t="s">
        <v>68</v>
      </c>
      <c r="B73" s="22" t="s">
        <v>46</v>
      </c>
      <c r="C73" s="22" t="s">
        <v>63</v>
      </c>
      <c r="D73" s="22" t="s">
        <v>22</v>
      </c>
      <c r="E73" s="22" t="s">
        <v>16</v>
      </c>
      <c r="F73" s="22" t="s">
        <v>20</v>
      </c>
      <c r="G73" s="22" t="s">
        <v>20</v>
      </c>
      <c r="H73" s="22" t="s">
        <v>119</v>
      </c>
      <c r="I73" s="22" t="s">
        <v>15</v>
      </c>
      <c r="J73" s="22" t="s">
        <v>120</v>
      </c>
      <c r="K73" s="22" t="s">
        <v>120</v>
      </c>
      <c r="L73" s="23">
        <v>5.5235828979332102E-2</v>
      </c>
      <c r="M73" s="22">
        <v>2360</v>
      </c>
      <c r="N73" s="25">
        <v>0.91208948081737995</v>
      </c>
      <c r="O73" s="25">
        <v>3.3141497387599261</v>
      </c>
      <c r="P73" s="26" t="str">
        <f>IF(COUNTIFS('Component Counts'!$A$2:$A$682,Leakers!A78)&gt;0,"yes","no")</f>
        <v>yes</v>
      </c>
      <c r="Q73" s="26" t="str">
        <f t="shared" si="1"/>
        <v>OGI and FID</v>
      </c>
      <c r="R73" s="20" t="s">
        <v>193</v>
      </c>
      <c r="S73" s="20" t="s">
        <v>210</v>
      </c>
      <c r="T73" s="20" t="s">
        <v>193</v>
      </c>
      <c r="U73" s="20"/>
      <c r="V73" s="27">
        <v>63.058</v>
      </c>
      <c r="W73" s="27">
        <v>8.1419999999999995</v>
      </c>
      <c r="X73" s="27">
        <v>8.2609999999999992</v>
      </c>
      <c r="Y73" s="27">
        <v>3.5480999999999998</v>
      </c>
      <c r="Z73" s="28">
        <v>0.82</v>
      </c>
      <c r="AA73" s="28">
        <v>0.77600000000000002</v>
      </c>
      <c r="AB73" s="28">
        <v>0.82</v>
      </c>
      <c r="AC73" s="28">
        <v>3.0228011145765934</v>
      </c>
    </row>
    <row r="74" spans="1:29" ht="15" customHeight="1" x14ac:dyDescent="0.25">
      <c r="A74" s="22" t="s">
        <v>37</v>
      </c>
      <c r="B74" s="22" t="s">
        <v>38</v>
      </c>
      <c r="C74" s="22" t="s">
        <v>11</v>
      </c>
      <c r="D74" s="22" t="s">
        <v>32</v>
      </c>
      <c r="E74" s="22" t="s">
        <v>16</v>
      </c>
      <c r="F74" s="22" t="s">
        <v>20</v>
      </c>
      <c r="G74" s="22" t="s">
        <v>20</v>
      </c>
      <c r="H74" s="22" t="s">
        <v>119</v>
      </c>
      <c r="I74" s="22" t="s">
        <v>15</v>
      </c>
      <c r="J74" s="22" t="s">
        <v>120</v>
      </c>
      <c r="K74" s="22" t="s">
        <v>121</v>
      </c>
      <c r="L74" s="23">
        <v>5.2807913895570997E-2</v>
      </c>
      <c r="M74" s="22">
        <v>10500</v>
      </c>
      <c r="N74" s="25">
        <v>0.95953411290481105</v>
      </c>
      <c r="O74" s="25">
        <v>3.1684748337342596</v>
      </c>
      <c r="P74" s="26" t="str">
        <f>IF(COUNTIFS('Component Counts'!$A$2:$A$682,Leakers!A71)&gt;0,"yes","no")</f>
        <v>yes</v>
      </c>
      <c r="Q74" s="26" t="str">
        <f t="shared" si="1"/>
        <v>FID Only</v>
      </c>
      <c r="R74" s="20" t="s">
        <v>194</v>
      </c>
      <c r="S74" s="20" t="s">
        <v>156</v>
      </c>
      <c r="T74" s="20" t="s">
        <v>194</v>
      </c>
      <c r="U74" s="20"/>
      <c r="V74" s="27">
        <v>78.599999999999994</v>
      </c>
      <c r="W74" s="27">
        <v>5.7</v>
      </c>
      <c r="X74" s="27">
        <v>3.4</v>
      </c>
      <c r="Y74" s="27">
        <v>0.71350000000000002</v>
      </c>
      <c r="Z74" s="28">
        <v>0.8</v>
      </c>
      <c r="AA74" s="28" t="s">
        <v>211</v>
      </c>
      <c r="AB74" s="28">
        <v>0.8</v>
      </c>
      <c r="AC74" s="28">
        <v>3.0402596888484226</v>
      </c>
    </row>
    <row r="75" spans="1:29" ht="15" customHeight="1" x14ac:dyDescent="0.25">
      <c r="A75" s="22" t="s">
        <v>98</v>
      </c>
      <c r="B75" s="22" t="s">
        <v>97</v>
      </c>
      <c r="C75" s="22" t="s">
        <v>45</v>
      </c>
      <c r="D75" s="22" t="s">
        <v>12</v>
      </c>
      <c r="E75" s="22" t="s">
        <v>16</v>
      </c>
      <c r="F75" s="22" t="s">
        <v>17</v>
      </c>
      <c r="G75" s="22" t="s">
        <v>17</v>
      </c>
      <c r="H75" s="22" t="s">
        <v>125</v>
      </c>
      <c r="I75" s="22" t="s">
        <v>15</v>
      </c>
      <c r="J75" s="22" t="s">
        <v>121</v>
      </c>
      <c r="K75" s="22" t="s">
        <v>120</v>
      </c>
      <c r="L75" s="23">
        <v>4.7943851799458898E-2</v>
      </c>
      <c r="M75" s="24"/>
      <c r="N75" s="25">
        <v>1.0143474637345</v>
      </c>
      <c r="O75" s="25">
        <v>2.8766311079675337</v>
      </c>
      <c r="P75" s="26" t="str">
        <f>IF(COUNTIFS('Component Counts'!$A$2:$A$682,Leakers!A79)&gt;0,"yes","no")</f>
        <v>yes</v>
      </c>
      <c r="Q75" s="26" t="str">
        <f t="shared" si="1"/>
        <v>OGI Only</v>
      </c>
      <c r="R75" s="20" t="s">
        <v>193</v>
      </c>
      <c r="S75" s="20" t="s">
        <v>210</v>
      </c>
      <c r="T75" s="20" t="s">
        <v>193</v>
      </c>
      <c r="U75" s="20"/>
      <c r="V75" s="27">
        <v>93.241</v>
      </c>
      <c r="W75" s="27">
        <v>3.8079999999999998</v>
      </c>
      <c r="X75" s="27">
        <v>1.0649999999999999</v>
      </c>
      <c r="Y75" s="27">
        <v>0.25800000000000001</v>
      </c>
      <c r="Z75" s="28">
        <v>0.92</v>
      </c>
      <c r="AA75" s="28">
        <v>0.59309999999999996</v>
      </c>
      <c r="AB75" s="28">
        <v>0.92</v>
      </c>
      <c r="AC75" s="28">
        <v>2.9179034684666365</v>
      </c>
    </row>
    <row r="76" spans="1:29" ht="15" customHeight="1" x14ac:dyDescent="0.25">
      <c r="A76" s="22" t="s">
        <v>39</v>
      </c>
      <c r="B76" s="22" t="s">
        <v>38</v>
      </c>
      <c r="C76" s="22" t="s">
        <v>11</v>
      </c>
      <c r="D76" s="22" t="s">
        <v>32</v>
      </c>
      <c r="E76" s="22" t="s">
        <v>23</v>
      </c>
      <c r="F76" s="22" t="s">
        <v>20</v>
      </c>
      <c r="G76" s="22" t="s">
        <v>20</v>
      </c>
      <c r="H76" s="22" t="s">
        <v>119</v>
      </c>
      <c r="I76" s="22" t="s">
        <v>15</v>
      </c>
      <c r="J76" s="22" t="s">
        <v>156</v>
      </c>
      <c r="K76" s="22" t="s">
        <v>120</v>
      </c>
      <c r="L76" s="23">
        <v>4.7032048313242897E-2</v>
      </c>
      <c r="M76" s="24"/>
      <c r="N76" s="25">
        <v>0.95953411290481105</v>
      </c>
      <c r="O76" s="25">
        <v>2.8219228987945737</v>
      </c>
      <c r="P76" s="26" t="str">
        <f>IF(COUNTIFS('Component Counts'!$A$2:$A$682,Leakers!A73)&gt;0,"yes","no")</f>
        <v>yes</v>
      </c>
      <c r="Q76" s="26" t="str">
        <f t="shared" si="1"/>
        <v>OGI Only - No FID Survey</v>
      </c>
      <c r="R76" s="20" t="s">
        <v>194</v>
      </c>
      <c r="S76" s="20" t="s">
        <v>156</v>
      </c>
      <c r="T76" s="20" t="s">
        <v>194</v>
      </c>
      <c r="U76" s="20"/>
      <c r="V76" s="27">
        <v>78.599999999999994</v>
      </c>
      <c r="W76" s="27">
        <v>5.7</v>
      </c>
      <c r="X76" s="27">
        <v>3.4</v>
      </c>
      <c r="Y76" s="27">
        <v>0.71350000000000002</v>
      </c>
      <c r="Z76" s="28">
        <v>1.4</v>
      </c>
      <c r="AA76" s="28" t="s">
        <v>211</v>
      </c>
      <c r="AB76" s="28">
        <v>1.4</v>
      </c>
      <c r="AC76" s="28">
        <v>2.7077312853806261</v>
      </c>
    </row>
    <row r="77" spans="1:29" ht="15" customHeight="1" x14ac:dyDescent="0.25">
      <c r="A77" s="22" t="s">
        <v>10</v>
      </c>
      <c r="B77" s="22" t="s">
        <v>13</v>
      </c>
      <c r="C77" s="22" t="s">
        <v>11</v>
      </c>
      <c r="D77" s="22" t="s">
        <v>12</v>
      </c>
      <c r="E77" s="22" t="s">
        <v>16</v>
      </c>
      <c r="F77" s="22" t="s">
        <v>17</v>
      </c>
      <c r="G77" s="22" t="s">
        <v>17</v>
      </c>
      <c r="H77" s="22" t="s">
        <v>119</v>
      </c>
      <c r="I77" s="22" t="s">
        <v>15</v>
      </c>
      <c r="J77" s="22" t="s">
        <v>120</v>
      </c>
      <c r="K77" s="22" t="s">
        <v>120</v>
      </c>
      <c r="L77" s="23">
        <v>4.6725388894877401E-2</v>
      </c>
      <c r="M77" s="22">
        <v>50000</v>
      </c>
      <c r="N77" s="25">
        <v>0.99755453562241403</v>
      </c>
      <c r="O77" s="25">
        <v>2.8035233336926439</v>
      </c>
      <c r="P77" s="26" t="str">
        <f>IF(COUNTIFS('Component Counts'!$A$2:$A$682,Leakers!A81)&gt;0,"yes","no")</f>
        <v>yes</v>
      </c>
      <c r="Q77" s="26" t="str">
        <f t="shared" si="1"/>
        <v>OGI and FID</v>
      </c>
      <c r="R77" s="20" t="s">
        <v>193</v>
      </c>
      <c r="S77" s="20" t="s">
        <v>192</v>
      </c>
      <c r="T77" s="20" t="s">
        <v>193</v>
      </c>
      <c r="U77" s="21"/>
      <c r="V77" s="27">
        <v>96.057000000000002</v>
      </c>
      <c r="W77" s="27">
        <v>1.498</v>
      </c>
      <c r="X77" s="27">
        <v>0.13700000000000001</v>
      </c>
      <c r="Y77" s="27">
        <v>0.01</v>
      </c>
      <c r="Z77" s="28">
        <v>0.66</v>
      </c>
      <c r="AA77" s="28">
        <v>0.63649999999999995</v>
      </c>
      <c r="AB77" s="28">
        <v>0.66</v>
      </c>
      <c r="AC77" s="28">
        <v>2.7966674172483676</v>
      </c>
    </row>
    <row r="78" spans="1:29" ht="15" customHeight="1" x14ac:dyDescent="0.25">
      <c r="A78" s="22" t="s">
        <v>90</v>
      </c>
      <c r="B78" s="22" t="s">
        <v>86</v>
      </c>
      <c r="C78" s="22" t="s">
        <v>63</v>
      </c>
      <c r="D78" s="22" t="s">
        <v>35</v>
      </c>
      <c r="E78" s="22" t="s">
        <v>16</v>
      </c>
      <c r="F78" s="22" t="s">
        <v>20</v>
      </c>
      <c r="G78" s="22" t="s">
        <v>20</v>
      </c>
      <c r="H78" s="22" t="s">
        <v>138</v>
      </c>
      <c r="I78" s="22" t="s">
        <v>15</v>
      </c>
      <c r="J78" s="22" t="s">
        <v>120</v>
      </c>
      <c r="K78" s="22" t="s">
        <v>120</v>
      </c>
      <c r="L78" s="23">
        <v>4.65658937634413E-2</v>
      </c>
      <c r="M78" s="22">
        <v>50000</v>
      </c>
      <c r="N78" s="25">
        <v>0.89689952155038399</v>
      </c>
      <c r="O78" s="25">
        <v>2.7939536258064779</v>
      </c>
      <c r="P78" s="26" t="str">
        <f>IF(COUNTIFS('Component Counts'!$A$2:$A$682,Leakers!A80)&gt;0,"yes","no")</f>
        <v>yes</v>
      </c>
      <c r="Q78" s="26" t="str">
        <f t="shared" si="1"/>
        <v>OGI and FID</v>
      </c>
      <c r="R78" s="20" t="s">
        <v>193</v>
      </c>
      <c r="S78" s="20" t="s">
        <v>156</v>
      </c>
      <c r="T78" s="20" t="s">
        <v>193</v>
      </c>
      <c r="U78" s="20"/>
      <c r="V78" s="27">
        <v>73.228999999999999</v>
      </c>
      <c r="W78" s="27">
        <v>6.6829999999999998</v>
      </c>
      <c r="X78" s="27">
        <v>4.3179999999999996</v>
      </c>
      <c r="Y78" s="27">
        <v>0.57800000000000007</v>
      </c>
      <c r="Z78" s="28">
        <v>0.46</v>
      </c>
      <c r="AA78" s="28" t="s">
        <v>211</v>
      </c>
      <c r="AB78" s="28">
        <v>0.46</v>
      </c>
      <c r="AC78" s="28">
        <v>2.5058956702197905</v>
      </c>
    </row>
    <row r="79" spans="1:29" ht="15" customHeight="1" x14ac:dyDescent="0.25">
      <c r="A79" s="22" t="s">
        <v>75</v>
      </c>
      <c r="B79" s="22" t="s">
        <v>70</v>
      </c>
      <c r="C79" s="22" t="s">
        <v>63</v>
      </c>
      <c r="D79" s="22" t="s">
        <v>12</v>
      </c>
      <c r="E79" s="22" t="s">
        <v>16</v>
      </c>
      <c r="F79" s="22" t="s">
        <v>27</v>
      </c>
      <c r="G79" s="22" t="s">
        <v>28</v>
      </c>
      <c r="H79" s="22" t="s">
        <v>119</v>
      </c>
      <c r="I79" s="22" t="s">
        <v>15</v>
      </c>
      <c r="J79" s="22" t="s">
        <v>120</v>
      </c>
      <c r="K79" s="22" t="s">
        <v>120</v>
      </c>
      <c r="L79" s="23">
        <v>4.43310463751488E-2</v>
      </c>
      <c r="M79" s="22">
        <v>2300</v>
      </c>
      <c r="N79" s="25">
        <v>0.95449646682824896</v>
      </c>
      <c r="O79" s="25">
        <v>2.6598627825089278</v>
      </c>
      <c r="P79" s="26" t="str">
        <f>IF(COUNTIFS('Component Counts'!$A$2:$A$682,Leakers!A75)&gt;0,"yes","no")</f>
        <v>yes</v>
      </c>
      <c r="Q79" s="26" t="str">
        <f t="shared" si="1"/>
        <v>OGI and FID</v>
      </c>
      <c r="R79" s="20" t="s">
        <v>194</v>
      </c>
      <c r="S79" s="20" t="s">
        <v>156</v>
      </c>
      <c r="T79" s="20" t="s">
        <v>194</v>
      </c>
      <c r="U79" s="20"/>
      <c r="V79" s="27">
        <v>74.518000000000001</v>
      </c>
      <c r="W79" s="27">
        <v>8.4380000000000006</v>
      </c>
      <c r="X79" s="27">
        <v>6.5510000000000002</v>
      </c>
      <c r="Y79" s="27">
        <v>0.77200000000000002</v>
      </c>
      <c r="Z79" s="28">
        <v>0.65</v>
      </c>
      <c r="AA79" s="28" t="s">
        <v>211</v>
      </c>
      <c r="AB79" s="28">
        <v>0.65</v>
      </c>
      <c r="AC79" s="28">
        <v>2.5388296281527269</v>
      </c>
    </row>
    <row r="80" spans="1:29" ht="15" customHeight="1" x14ac:dyDescent="0.25">
      <c r="A80" s="22" t="s">
        <v>90</v>
      </c>
      <c r="B80" s="22" t="s">
        <v>86</v>
      </c>
      <c r="C80" s="22" t="s">
        <v>63</v>
      </c>
      <c r="D80" s="22" t="s">
        <v>35</v>
      </c>
      <c r="E80" s="22" t="s">
        <v>16</v>
      </c>
      <c r="F80" s="22" t="s">
        <v>20</v>
      </c>
      <c r="G80" s="22" t="s">
        <v>20</v>
      </c>
      <c r="H80" s="22" t="s">
        <v>138</v>
      </c>
      <c r="I80" s="22" t="s">
        <v>15</v>
      </c>
      <c r="J80" s="22" t="s">
        <v>120</v>
      </c>
      <c r="K80" s="22" t="s">
        <v>120</v>
      </c>
      <c r="L80" s="23">
        <v>4.2385217812912102E-2</v>
      </c>
      <c r="M80" s="22">
        <v>50000</v>
      </c>
      <c r="N80" s="25">
        <v>0.89689952155038399</v>
      </c>
      <c r="O80" s="25">
        <v>2.5431130687747263</v>
      </c>
      <c r="P80" s="26" t="str">
        <f>IF(COUNTIFS('Component Counts'!$A$2:$A$682,Leakers!A82)&gt;0,"yes","no")</f>
        <v>yes</v>
      </c>
      <c r="Q80" s="26" t="str">
        <f t="shared" si="1"/>
        <v>OGI and FID</v>
      </c>
      <c r="R80" s="20" t="s">
        <v>193</v>
      </c>
      <c r="S80" s="20" t="s">
        <v>156</v>
      </c>
      <c r="T80" s="20" t="s">
        <v>193</v>
      </c>
      <c r="U80" s="20"/>
      <c r="V80" s="27">
        <v>73.228999999999999</v>
      </c>
      <c r="W80" s="27">
        <v>6.6829999999999998</v>
      </c>
      <c r="X80" s="27">
        <v>4.3179999999999996</v>
      </c>
      <c r="Y80" s="27">
        <v>0.57800000000000007</v>
      </c>
      <c r="Z80" s="28">
        <v>0.52</v>
      </c>
      <c r="AA80" s="28" t="s">
        <v>211</v>
      </c>
      <c r="AB80" s="28">
        <v>0.52</v>
      </c>
      <c r="AC80" s="28">
        <v>2.2809168946325817</v>
      </c>
    </row>
    <row r="81" spans="1:29" ht="15" customHeight="1" x14ac:dyDescent="0.25">
      <c r="A81" s="22" t="s">
        <v>50</v>
      </c>
      <c r="B81" s="22" t="s">
        <v>46</v>
      </c>
      <c r="C81" s="22" t="s">
        <v>45</v>
      </c>
      <c r="D81" s="22" t="s">
        <v>32</v>
      </c>
      <c r="E81" s="22" t="s">
        <v>16</v>
      </c>
      <c r="F81" s="22" t="s">
        <v>20</v>
      </c>
      <c r="G81" s="22" t="s">
        <v>20</v>
      </c>
      <c r="H81" s="22" t="s">
        <v>28</v>
      </c>
      <c r="I81" s="22" t="s">
        <v>15</v>
      </c>
      <c r="J81" s="22" t="s">
        <v>120</v>
      </c>
      <c r="K81" s="22" t="s">
        <v>121</v>
      </c>
      <c r="L81" s="23">
        <v>4.16071917954626E-2</v>
      </c>
      <c r="M81" s="22">
        <v>2292</v>
      </c>
      <c r="N81" s="25">
        <v>0.94508989072118599</v>
      </c>
      <c r="O81" s="25">
        <v>2.4964315077277561</v>
      </c>
      <c r="P81" s="26" t="str">
        <f>IF(COUNTIFS('Component Counts'!$A$2:$A$682,Leakers!A84)&gt;0,"yes","no")</f>
        <v>yes</v>
      </c>
      <c r="Q81" s="26" t="str">
        <f t="shared" si="1"/>
        <v>FID Only</v>
      </c>
      <c r="R81" s="20" t="s">
        <v>193</v>
      </c>
      <c r="S81" s="20" t="s">
        <v>192</v>
      </c>
      <c r="T81" s="20" t="s">
        <v>193</v>
      </c>
      <c r="U81" s="20"/>
      <c r="V81" s="27">
        <v>87.418000000000006</v>
      </c>
      <c r="W81" s="27">
        <v>3.1309999999999998</v>
      </c>
      <c r="X81" s="27">
        <v>0.93700000000000006</v>
      </c>
      <c r="Y81" s="27">
        <v>0.26800000000000002</v>
      </c>
      <c r="Z81" s="28">
        <v>0.82</v>
      </c>
      <c r="AA81" s="28">
        <v>0.3</v>
      </c>
      <c r="AB81" s="28">
        <v>0.82</v>
      </c>
      <c r="AC81" s="28">
        <v>2.3593521808313533</v>
      </c>
    </row>
    <row r="82" spans="1:29" ht="15" customHeight="1" x14ac:dyDescent="0.25">
      <c r="A82" s="22" t="s">
        <v>50</v>
      </c>
      <c r="B82" s="22" t="s">
        <v>46</v>
      </c>
      <c r="C82" s="22" t="s">
        <v>45</v>
      </c>
      <c r="D82" s="22" t="s">
        <v>32</v>
      </c>
      <c r="E82" s="22" t="s">
        <v>16</v>
      </c>
      <c r="F82" s="22" t="s">
        <v>20</v>
      </c>
      <c r="G82" s="22" t="s">
        <v>20</v>
      </c>
      <c r="H82" s="22" t="s">
        <v>119</v>
      </c>
      <c r="I82" s="22" t="s">
        <v>15</v>
      </c>
      <c r="J82" s="22" t="s">
        <v>120</v>
      </c>
      <c r="K82" s="22" t="s">
        <v>120</v>
      </c>
      <c r="L82" s="23">
        <v>4.1168978578104698E-2</v>
      </c>
      <c r="M82" s="22">
        <v>4527</v>
      </c>
      <c r="N82" s="25">
        <v>0.94508989072118599</v>
      </c>
      <c r="O82" s="25">
        <v>2.4701387146862821</v>
      </c>
      <c r="P82" s="26" t="str">
        <f>IF(COUNTIFS('Component Counts'!$A$2:$A$682,Leakers!A85)&gt;0,"yes","no")</f>
        <v>yes</v>
      </c>
      <c r="Q82" s="26" t="str">
        <f t="shared" si="1"/>
        <v>OGI and FID</v>
      </c>
      <c r="R82" s="20" t="s">
        <v>193</v>
      </c>
      <c r="S82" s="20" t="s">
        <v>192</v>
      </c>
      <c r="T82" s="20" t="s">
        <v>193</v>
      </c>
      <c r="U82" s="20"/>
      <c r="V82" s="27">
        <v>87.418000000000006</v>
      </c>
      <c r="W82" s="27">
        <v>3.1309999999999998</v>
      </c>
      <c r="X82" s="27">
        <v>0.93700000000000006</v>
      </c>
      <c r="Y82" s="27">
        <v>0.26800000000000002</v>
      </c>
      <c r="Z82" s="28">
        <v>0.51</v>
      </c>
      <c r="AA82" s="28">
        <v>0.4299</v>
      </c>
      <c r="AB82" s="28">
        <v>0.51</v>
      </c>
      <c r="AC82" s="28">
        <v>2.3345031279290276</v>
      </c>
    </row>
    <row r="83" spans="1:29" ht="15" customHeight="1" x14ac:dyDescent="0.25">
      <c r="A83" s="22" t="s">
        <v>90</v>
      </c>
      <c r="B83" s="22" t="s">
        <v>86</v>
      </c>
      <c r="C83" s="22" t="s">
        <v>63</v>
      </c>
      <c r="D83" s="22" t="s">
        <v>35</v>
      </c>
      <c r="E83" s="22" t="s">
        <v>16</v>
      </c>
      <c r="F83" s="22" t="s">
        <v>20</v>
      </c>
      <c r="G83" s="22" t="s">
        <v>20</v>
      </c>
      <c r="H83" s="22" t="s">
        <v>138</v>
      </c>
      <c r="I83" s="22" t="s">
        <v>15</v>
      </c>
      <c r="J83" s="22" t="s">
        <v>120</v>
      </c>
      <c r="K83" s="22" t="s">
        <v>120</v>
      </c>
      <c r="L83" s="23">
        <v>4.0492081533427197E-2</v>
      </c>
      <c r="M83" s="22">
        <v>50000</v>
      </c>
      <c r="N83" s="25">
        <v>0.89689952155038399</v>
      </c>
      <c r="O83" s="25">
        <v>2.4295248920056318</v>
      </c>
      <c r="P83" s="26" t="str">
        <f>IF(COUNTIFS('Component Counts'!$A$2:$A$682,Leakers!A86)&gt;0,"yes","no")</f>
        <v>yes</v>
      </c>
      <c r="Q83" s="26" t="str">
        <f t="shared" si="1"/>
        <v>OGI and FID</v>
      </c>
      <c r="R83" s="20" t="s">
        <v>193</v>
      </c>
      <c r="S83" s="20" t="s">
        <v>156</v>
      </c>
      <c r="T83" s="20" t="s">
        <v>193</v>
      </c>
      <c r="U83" s="20"/>
      <c r="V83" s="27">
        <v>73.228999999999999</v>
      </c>
      <c r="W83" s="27">
        <v>6.6829999999999998</v>
      </c>
      <c r="X83" s="27">
        <v>4.3179999999999996</v>
      </c>
      <c r="Y83" s="27">
        <v>0.57800000000000007</v>
      </c>
      <c r="Z83" s="28">
        <v>0.4</v>
      </c>
      <c r="AA83" s="28" t="s">
        <v>211</v>
      </c>
      <c r="AB83" s="28">
        <v>0.4</v>
      </c>
      <c r="AC83" s="28">
        <v>2.1790397132346002</v>
      </c>
    </row>
    <row r="84" spans="1:29" ht="15" customHeight="1" x14ac:dyDescent="0.25">
      <c r="A84" s="22" t="s">
        <v>54</v>
      </c>
      <c r="B84" s="22" t="s">
        <v>38</v>
      </c>
      <c r="C84" s="22" t="s">
        <v>45</v>
      </c>
      <c r="D84" s="22" t="s">
        <v>32</v>
      </c>
      <c r="E84" s="22" t="s">
        <v>23</v>
      </c>
      <c r="F84" s="22" t="s">
        <v>41</v>
      </c>
      <c r="G84" s="22" t="s">
        <v>41</v>
      </c>
      <c r="H84" s="22" t="s">
        <v>119</v>
      </c>
      <c r="I84" s="22" t="s">
        <v>15</v>
      </c>
      <c r="J84" s="22" t="s">
        <v>121</v>
      </c>
      <c r="K84" s="22" t="s">
        <v>120</v>
      </c>
      <c r="L84" s="23">
        <v>3.9503599612390299E-2</v>
      </c>
      <c r="M84" s="24"/>
      <c r="N84" s="25">
        <v>1.00616428223979</v>
      </c>
      <c r="O84" s="25">
        <v>2.3702159767434181</v>
      </c>
      <c r="P84" s="26" t="str">
        <f>IF(COUNTIFS('Component Counts'!$A$2:$A$682,Leakers!A87)&gt;0,"yes","no")</f>
        <v>yes</v>
      </c>
      <c r="Q84" s="26" t="str">
        <f t="shared" si="1"/>
        <v>OGI Only</v>
      </c>
      <c r="R84" s="20" t="s">
        <v>193</v>
      </c>
      <c r="S84" s="20" t="s">
        <v>192</v>
      </c>
      <c r="T84" s="20" t="s">
        <v>193</v>
      </c>
      <c r="U84" s="20"/>
      <c r="V84" s="27">
        <v>87.4</v>
      </c>
      <c r="W84" s="27">
        <v>6.5</v>
      </c>
      <c r="X84" s="27">
        <v>2.2000000000000002</v>
      </c>
      <c r="Y84" s="27">
        <v>0.38500000000000001</v>
      </c>
      <c r="Z84" s="28">
        <v>0.59</v>
      </c>
      <c r="AA84" s="28">
        <v>5.0999999999999996</v>
      </c>
      <c r="AB84" s="28">
        <v>0.59</v>
      </c>
      <c r="AC84" s="28">
        <v>2.3848266569933148</v>
      </c>
    </row>
    <row r="85" spans="1:29" ht="15" customHeight="1" x14ac:dyDescent="0.25">
      <c r="A85" s="22" t="s">
        <v>54</v>
      </c>
      <c r="B85" s="22" t="s">
        <v>38</v>
      </c>
      <c r="C85" s="22" t="s">
        <v>45</v>
      </c>
      <c r="D85" s="22" t="s">
        <v>32</v>
      </c>
      <c r="E85" s="22" t="s">
        <v>23</v>
      </c>
      <c r="F85" s="22" t="s">
        <v>20</v>
      </c>
      <c r="G85" s="22" t="s">
        <v>20</v>
      </c>
      <c r="H85" s="22" t="s">
        <v>130</v>
      </c>
      <c r="I85" s="22" t="s">
        <v>15</v>
      </c>
      <c r="J85" s="22" t="s">
        <v>120</v>
      </c>
      <c r="K85" s="22" t="s">
        <v>121</v>
      </c>
      <c r="L85" s="23">
        <v>3.8957656775504598E-2</v>
      </c>
      <c r="M85" s="22">
        <v>5644</v>
      </c>
      <c r="N85" s="25">
        <v>1.00616428223979</v>
      </c>
      <c r="O85" s="25">
        <v>2.3374594065302761</v>
      </c>
      <c r="P85" s="26" t="str">
        <f>IF(COUNTIFS('Component Counts'!$A$2:$A$682,Leakers!A88)&gt;0,"yes","no")</f>
        <v>yes</v>
      </c>
      <c r="Q85" s="26" t="str">
        <f t="shared" si="1"/>
        <v>FID Only</v>
      </c>
      <c r="R85" s="20" t="s">
        <v>193</v>
      </c>
      <c r="S85" s="20" t="s">
        <v>192</v>
      </c>
      <c r="T85" s="20" t="s">
        <v>193</v>
      </c>
      <c r="U85" s="20"/>
      <c r="V85" s="27">
        <v>87.4</v>
      </c>
      <c r="W85" s="27">
        <v>6.5</v>
      </c>
      <c r="X85" s="27">
        <v>2.2000000000000002</v>
      </c>
      <c r="Y85" s="27">
        <v>0.38500000000000001</v>
      </c>
      <c r="Z85" s="28">
        <v>0.62</v>
      </c>
      <c r="AA85" s="28">
        <v>0.28399999999999997</v>
      </c>
      <c r="AB85" s="28">
        <v>0.62</v>
      </c>
      <c r="AC85" s="28">
        <v>2.3518681660361715</v>
      </c>
    </row>
    <row r="86" spans="1:29" ht="15" customHeight="1" x14ac:dyDescent="0.25">
      <c r="A86" s="22" t="s">
        <v>26</v>
      </c>
      <c r="B86" s="22" t="s">
        <v>13</v>
      </c>
      <c r="C86" s="22" t="s">
        <v>11</v>
      </c>
      <c r="D86" s="22" t="s">
        <v>22</v>
      </c>
      <c r="E86" s="22" t="s">
        <v>23</v>
      </c>
      <c r="F86" s="22" t="s">
        <v>27</v>
      </c>
      <c r="G86" s="22" t="s">
        <v>28</v>
      </c>
      <c r="H86" s="22" t="s">
        <v>28</v>
      </c>
      <c r="I86" s="22" t="s">
        <v>15</v>
      </c>
      <c r="J86" s="22" t="s">
        <v>121</v>
      </c>
      <c r="K86" s="22" t="s">
        <v>120</v>
      </c>
      <c r="L86" s="23">
        <v>3.7178701620111797E-2</v>
      </c>
      <c r="M86" s="24"/>
      <c r="N86" s="25">
        <v>0.88437996634419802</v>
      </c>
      <c r="O86" s="25">
        <v>2.2307220972067077</v>
      </c>
      <c r="P86" s="26" t="str">
        <f>IF(COUNTIFS('Component Counts'!$A$2:$A$682,Leakers!A89)&gt;0,"yes","no")</f>
        <v>yes</v>
      </c>
      <c r="Q86" s="26" t="str">
        <f t="shared" si="1"/>
        <v>OGI Only</v>
      </c>
      <c r="R86" s="20" t="s">
        <v>193</v>
      </c>
      <c r="S86" s="20" t="s">
        <v>156</v>
      </c>
      <c r="T86" s="20" t="s">
        <v>193</v>
      </c>
      <c r="U86" s="20"/>
      <c r="V86" s="27">
        <v>61.350999999999999</v>
      </c>
      <c r="W86" s="27">
        <v>10.066000000000001</v>
      </c>
      <c r="X86" s="27">
        <v>7.2430000000000003</v>
      </c>
      <c r="Y86" s="27">
        <v>2.2400000000000002</v>
      </c>
      <c r="Z86" s="28">
        <v>0.38</v>
      </c>
      <c r="AA86" s="28" t="s">
        <v>211</v>
      </c>
      <c r="AB86" s="28">
        <v>0.38</v>
      </c>
      <c r="AC86" s="28">
        <v>1.9728059332509271</v>
      </c>
    </row>
    <row r="87" spans="1:29" ht="15" customHeight="1" x14ac:dyDescent="0.25">
      <c r="A87" s="22" t="s">
        <v>10</v>
      </c>
      <c r="B87" s="22" t="s">
        <v>13</v>
      </c>
      <c r="C87" s="22" t="s">
        <v>11</v>
      </c>
      <c r="D87" s="22" t="s">
        <v>12</v>
      </c>
      <c r="E87" s="22" t="s">
        <v>16</v>
      </c>
      <c r="F87" s="22" t="s">
        <v>17</v>
      </c>
      <c r="G87" s="22" t="s">
        <v>17</v>
      </c>
      <c r="H87" s="22" t="s">
        <v>119</v>
      </c>
      <c r="I87" s="22" t="s">
        <v>15</v>
      </c>
      <c r="J87" s="22" t="s">
        <v>120</v>
      </c>
      <c r="K87" s="22" t="s">
        <v>120</v>
      </c>
      <c r="L87" s="23">
        <v>3.5911036700059497E-2</v>
      </c>
      <c r="M87" s="22">
        <v>50000</v>
      </c>
      <c r="N87" s="25">
        <v>0.99755453562241403</v>
      </c>
      <c r="O87" s="25">
        <v>2.1546622020035699</v>
      </c>
      <c r="P87" s="26" t="str">
        <f>IF(COUNTIFS('Component Counts'!$A$2:$A$682,Leakers!A92)&gt;0,"yes","no")</f>
        <v>yes</v>
      </c>
      <c r="Q87" s="26" t="str">
        <f t="shared" si="1"/>
        <v>OGI and FID</v>
      </c>
      <c r="R87" s="20" t="s">
        <v>193</v>
      </c>
      <c r="S87" s="20" t="s">
        <v>192</v>
      </c>
      <c r="T87" s="20" t="s">
        <v>193</v>
      </c>
      <c r="U87" s="20"/>
      <c r="V87" s="27">
        <v>96.057000000000002</v>
      </c>
      <c r="W87" s="27">
        <v>1.498</v>
      </c>
      <c r="X87" s="27">
        <v>0.13700000000000001</v>
      </c>
      <c r="Y87" s="27">
        <v>0.01</v>
      </c>
      <c r="Z87" s="28">
        <v>0.5</v>
      </c>
      <c r="AA87" s="28">
        <v>5.0000000000000002E-5</v>
      </c>
      <c r="AB87" s="28">
        <v>0.5</v>
      </c>
      <c r="AC87" s="28">
        <v>2.1493930523428384</v>
      </c>
    </row>
    <row r="88" spans="1:29" ht="15" customHeight="1" x14ac:dyDescent="0.25">
      <c r="A88" s="22" t="s">
        <v>109</v>
      </c>
      <c r="B88" s="22" t="s">
        <v>46</v>
      </c>
      <c r="C88" s="22" t="s">
        <v>105</v>
      </c>
      <c r="D88" s="22" t="s">
        <v>12</v>
      </c>
      <c r="E88" s="22" t="s">
        <v>23</v>
      </c>
      <c r="F88" s="22" t="s">
        <v>41</v>
      </c>
      <c r="G88" s="22" t="s">
        <v>41</v>
      </c>
      <c r="H88" s="22" t="s">
        <v>123</v>
      </c>
      <c r="I88" s="22" t="s">
        <v>15</v>
      </c>
      <c r="J88" s="22" t="s">
        <v>120</v>
      </c>
      <c r="K88" s="22" t="s">
        <v>121</v>
      </c>
      <c r="L88" s="23">
        <v>3.46282545786879E-2</v>
      </c>
      <c r="M88" s="22">
        <v>50000</v>
      </c>
      <c r="N88" s="25">
        <v>1.00887221420825</v>
      </c>
      <c r="O88" s="25">
        <v>2.077695274721274</v>
      </c>
      <c r="P88" s="26" t="str">
        <f>IF(COUNTIFS('Component Counts'!$A$2:$A$682,Leakers!A93)&gt;0,"yes","no")</f>
        <v>yes</v>
      </c>
      <c r="Q88" s="26" t="str">
        <f t="shared" si="1"/>
        <v>FID Only</v>
      </c>
      <c r="R88" s="20" t="s">
        <v>193</v>
      </c>
      <c r="S88" s="20" t="s">
        <v>210</v>
      </c>
      <c r="T88" s="20" t="s">
        <v>193</v>
      </c>
      <c r="U88" s="20"/>
      <c r="V88" s="27">
        <v>71.494</v>
      </c>
      <c r="W88" s="27">
        <v>12.846</v>
      </c>
      <c r="X88" s="27">
        <v>7.7009999999999996</v>
      </c>
      <c r="Y88" s="27">
        <v>0.95900000000000007</v>
      </c>
      <c r="Z88" s="28">
        <v>0.56999999999999995</v>
      </c>
      <c r="AA88" s="28">
        <v>0.48</v>
      </c>
      <c r="AB88" s="28">
        <v>0.56999999999999995</v>
      </c>
      <c r="AC88" s="28">
        <v>2.0961290322580641</v>
      </c>
    </row>
    <row r="89" spans="1:29" ht="15" customHeight="1" x14ac:dyDescent="0.25">
      <c r="A89" s="22" t="s">
        <v>10</v>
      </c>
      <c r="B89" s="22" t="s">
        <v>13</v>
      </c>
      <c r="C89" s="22" t="s">
        <v>11</v>
      </c>
      <c r="D89" s="22" t="s">
        <v>12</v>
      </c>
      <c r="E89" s="22" t="s">
        <v>16</v>
      </c>
      <c r="F89" s="22" t="s">
        <v>17</v>
      </c>
      <c r="G89" s="22" t="s">
        <v>17</v>
      </c>
      <c r="H89" s="22" t="s">
        <v>119</v>
      </c>
      <c r="I89" s="22" t="s">
        <v>15</v>
      </c>
      <c r="J89" s="22" t="s">
        <v>120</v>
      </c>
      <c r="K89" s="22" t="s">
        <v>121</v>
      </c>
      <c r="L89" s="23">
        <v>3.4423293751057002E-2</v>
      </c>
      <c r="M89" s="22">
        <v>50000</v>
      </c>
      <c r="N89" s="25">
        <v>0.99755453562241403</v>
      </c>
      <c r="O89" s="25">
        <v>2.0653976250634201</v>
      </c>
      <c r="P89" s="26" t="str">
        <f>IF(COUNTIFS('Component Counts'!$A$2:$A$682,Leakers!A94)&gt;0,"yes","no")</f>
        <v>yes</v>
      </c>
      <c r="Q89" s="26" t="str">
        <f t="shared" si="1"/>
        <v>FID Only</v>
      </c>
      <c r="R89" s="20" t="s">
        <v>193</v>
      </c>
      <c r="S89" s="20" t="s">
        <v>192</v>
      </c>
      <c r="T89" s="20" t="s">
        <v>193</v>
      </c>
      <c r="U89" s="20"/>
      <c r="V89" s="27">
        <v>96.057000000000002</v>
      </c>
      <c r="W89" s="27">
        <v>1.498</v>
      </c>
      <c r="X89" s="27">
        <v>0.13700000000000001</v>
      </c>
      <c r="Y89" s="27">
        <v>0.01</v>
      </c>
      <c r="Z89" s="28">
        <v>0.55000000000000004</v>
      </c>
      <c r="AA89" s="28">
        <v>0.59809999999999997</v>
      </c>
      <c r="AB89" s="28">
        <v>0.55000000000000004</v>
      </c>
      <c r="AC89" s="28">
        <v>2.0603467687457782</v>
      </c>
    </row>
    <row r="90" spans="1:29" ht="15" customHeight="1" x14ac:dyDescent="0.25">
      <c r="A90" s="22" t="s">
        <v>99</v>
      </c>
      <c r="B90" s="22" t="s">
        <v>97</v>
      </c>
      <c r="C90" s="22" t="s">
        <v>45</v>
      </c>
      <c r="D90" s="22" t="s">
        <v>12</v>
      </c>
      <c r="E90" s="22" t="s">
        <v>16</v>
      </c>
      <c r="F90" s="22" t="s">
        <v>20</v>
      </c>
      <c r="G90" s="22" t="s">
        <v>20</v>
      </c>
      <c r="H90" s="22" t="s">
        <v>28</v>
      </c>
      <c r="I90" s="22" t="s">
        <v>15</v>
      </c>
      <c r="J90" s="22" t="s">
        <v>120</v>
      </c>
      <c r="K90" s="22" t="s">
        <v>120</v>
      </c>
      <c r="L90" s="23">
        <v>3.2714499568719399E-2</v>
      </c>
      <c r="M90" s="22">
        <v>50000</v>
      </c>
      <c r="N90" s="25">
        <v>1.0057303643864699</v>
      </c>
      <c r="O90" s="25">
        <v>1.9628699741231639</v>
      </c>
      <c r="P90" s="26" t="str">
        <f>IF(COUNTIFS('Component Counts'!$A$2:$A$682,Leakers!A95)&gt;0,"yes","no")</f>
        <v>yes</v>
      </c>
      <c r="Q90" s="26" t="str">
        <f t="shared" si="1"/>
        <v>OGI and FID</v>
      </c>
      <c r="R90" s="20" t="s">
        <v>193</v>
      </c>
      <c r="S90" s="20" t="s">
        <v>210</v>
      </c>
      <c r="T90" s="20" t="s">
        <v>193</v>
      </c>
      <c r="U90" s="20"/>
      <c r="V90" s="27">
        <v>95.974000000000004</v>
      </c>
      <c r="W90" s="27">
        <v>1.7749999999999999</v>
      </c>
      <c r="X90" s="27">
        <v>0.5</v>
      </c>
      <c r="Y90" s="27">
        <v>4.2999999999999997E-2</v>
      </c>
      <c r="Z90" s="28">
        <v>0.42</v>
      </c>
      <c r="AA90" s="28">
        <v>0.4607</v>
      </c>
      <c r="AB90" s="28">
        <v>0.42</v>
      </c>
      <c r="AC90" s="28">
        <v>1.9741179343181541</v>
      </c>
    </row>
    <row r="91" spans="1:29" ht="15" customHeight="1" x14ac:dyDescent="0.25">
      <c r="A91" s="22" t="s">
        <v>29</v>
      </c>
      <c r="B91" s="22" t="s">
        <v>30</v>
      </c>
      <c r="C91" s="22" t="s">
        <v>11</v>
      </c>
      <c r="D91" s="22" t="s">
        <v>22</v>
      </c>
      <c r="E91" s="22" t="s">
        <v>16</v>
      </c>
      <c r="F91" s="22" t="s">
        <v>20</v>
      </c>
      <c r="G91" s="22" t="s">
        <v>20</v>
      </c>
      <c r="H91" s="22" t="s">
        <v>123</v>
      </c>
      <c r="I91" s="22" t="s">
        <v>15</v>
      </c>
      <c r="J91" s="22" t="s">
        <v>120</v>
      </c>
      <c r="K91" s="22" t="s">
        <v>121</v>
      </c>
      <c r="L91" s="23">
        <v>3.1716141491267301E-2</v>
      </c>
      <c r="M91" s="22">
        <v>50000</v>
      </c>
      <c r="N91" s="25">
        <v>1.0041073037247601</v>
      </c>
      <c r="O91" s="25">
        <v>1.9029684894760381</v>
      </c>
      <c r="P91" s="26" t="str">
        <f>IF(COUNTIFS('Component Counts'!$A$2:$A$682,Leakers!A96)&gt;0,"yes","no")</f>
        <v>yes</v>
      </c>
      <c r="Q91" s="26" t="str">
        <f t="shared" si="1"/>
        <v>FID Only</v>
      </c>
      <c r="R91" s="20" t="s">
        <v>193</v>
      </c>
      <c r="S91" s="20" t="s">
        <v>213</v>
      </c>
      <c r="T91" s="20" t="s">
        <v>193</v>
      </c>
      <c r="U91" s="20"/>
      <c r="V91" s="27">
        <v>89.4</v>
      </c>
      <c r="W91" s="27">
        <v>4.944</v>
      </c>
      <c r="X91" s="27">
        <v>2.0529999999999999</v>
      </c>
      <c r="Y91" s="27">
        <v>0.31720000000000004</v>
      </c>
      <c r="Z91" s="28">
        <v>0.40000000000000013</v>
      </c>
      <c r="AA91" s="28">
        <v>0.95</v>
      </c>
      <c r="AB91" s="28">
        <v>0.40000000000000013</v>
      </c>
      <c r="AC91" s="28">
        <v>1.9107845590409682</v>
      </c>
    </row>
    <row r="92" spans="1:29" ht="15" customHeight="1" x14ac:dyDescent="0.25">
      <c r="A92" s="22" t="s">
        <v>111</v>
      </c>
      <c r="B92" s="22" t="s">
        <v>46</v>
      </c>
      <c r="C92" s="22" t="s">
        <v>105</v>
      </c>
      <c r="D92" s="22" t="s">
        <v>32</v>
      </c>
      <c r="E92" s="22" t="s">
        <v>23</v>
      </c>
      <c r="F92" s="22" t="s">
        <v>17</v>
      </c>
      <c r="G92" s="22" t="s">
        <v>17</v>
      </c>
      <c r="H92" s="22" t="s">
        <v>119</v>
      </c>
      <c r="I92" s="22" t="s">
        <v>25</v>
      </c>
      <c r="J92" s="22" t="s">
        <v>120</v>
      </c>
      <c r="K92" s="22" t="s">
        <v>121</v>
      </c>
      <c r="L92" s="23">
        <v>3.1443339711855298E-2</v>
      </c>
      <c r="M92" s="22">
        <v>50000</v>
      </c>
      <c r="N92" s="25">
        <v>1.0015733605932899</v>
      </c>
      <c r="O92" s="25">
        <v>1.8866003827113178</v>
      </c>
      <c r="P92" s="26" t="str">
        <f>IF(COUNTIFS('Component Counts'!$A$2:$A$682,Leakers!A97)&gt;0,"yes","no")</f>
        <v>yes</v>
      </c>
      <c r="Q92" s="26" t="str">
        <f t="shared" si="1"/>
        <v>FID Only</v>
      </c>
      <c r="R92" s="20" t="s">
        <v>193</v>
      </c>
      <c r="S92" s="20" t="s">
        <v>210</v>
      </c>
      <c r="T92" s="20" t="s">
        <v>193</v>
      </c>
      <c r="U92" s="20"/>
      <c r="V92" s="27">
        <v>70.989999999999995</v>
      </c>
      <c r="W92" s="27">
        <v>10.335000000000001</v>
      </c>
      <c r="X92" s="27">
        <v>9.3529999999999998</v>
      </c>
      <c r="Y92" s="27">
        <v>1.343</v>
      </c>
      <c r="Z92" s="28">
        <v>0.42</v>
      </c>
      <c r="AA92" s="28">
        <v>0.39100000000000001</v>
      </c>
      <c r="AB92" s="28">
        <v>0.42</v>
      </c>
      <c r="AC92" s="28">
        <v>1.8895686854087657</v>
      </c>
    </row>
    <row r="93" spans="1:29" ht="15" customHeight="1" x14ac:dyDescent="0.25">
      <c r="A93" s="22" t="s">
        <v>90</v>
      </c>
      <c r="B93" s="22" t="s">
        <v>86</v>
      </c>
      <c r="C93" s="22" t="s">
        <v>63</v>
      </c>
      <c r="D93" s="22" t="s">
        <v>35</v>
      </c>
      <c r="E93" s="22" t="s">
        <v>16</v>
      </c>
      <c r="F93" s="22" t="s">
        <v>139</v>
      </c>
      <c r="G93" s="22" t="s">
        <v>28</v>
      </c>
      <c r="H93" s="22" t="s">
        <v>119</v>
      </c>
      <c r="I93" s="22" t="s">
        <v>15</v>
      </c>
      <c r="J93" s="22" t="s">
        <v>120</v>
      </c>
      <c r="K93" s="22" t="s">
        <v>121</v>
      </c>
      <c r="L93" s="23">
        <v>3.02901804717585E-2</v>
      </c>
      <c r="M93" s="22">
        <v>50000</v>
      </c>
      <c r="N93" s="25">
        <v>0.89689952155038399</v>
      </c>
      <c r="O93" s="25">
        <v>1.8174108283055099</v>
      </c>
      <c r="P93" s="26" t="str">
        <f>IF(COUNTIFS('Component Counts'!$A$2:$A$682,Leakers!A98)&gt;0,"yes","no")</f>
        <v>yes</v>
      </c>
      <c r="Q93" s="26" t="str">
        <f t="shared" si="1"/>
        <v>FID Only</v>
      </c>
      <c r="R93" s="20" t="s">
        <v>193</v>
      </c>
      <c r="S93" s="20" t="s">
        <v>156</v>
      </c>
      <c r="T93" s="20" t="s">
        <v>193</v>
      </c>
      <c r="U93" s="20"/>
      <c r="V93" s="27">
        <v>73.228999999999999</v>
      </c>
      <c r="W93" s="27">
        <v>6.6829999999999998</v>
      </c>
      <c r="X93" s="27">
        <v>4.3179999999999996</v>
      </c>
      <c r="Y93" s="27">
        <v>0.57800000000000007</v>
      </c>
      <c r="Z93" s="28">
        <v>0.36</v>
      </c>
      <c r="AA93" s="28" t="s">
        <v>211</v>
      </c>
      <c r="AB93" s="28">
        <v>0.36</v>
      </c>
      <c r="AC93" s="28">
        <v>1.6300349023677012</v>
      </c>
    </row>
    <row r="94" spans="1:29" ht="15" customHeight="1" x14ac:dyDescent="0.25">
      <c r="A94" s="22" t="s">
        <v>96</v>
      </c>
      <c r="B94" s="22" t="s">
        <v>97</v>
      </c>
      <c r="C94" s="22" t="s">
        <v>45</v>
      </c>
      <c r="D94" s="22" t="s">
        <v>12</v>
      </c>
      <c r="E94" s="22" t="s">
        <v>16</v>
      </c>
      <c r="F94" s="22" t="s">
        <v>24</v>
      </c>
      <c r="G94" s="22" t="s">
        <v>24</v>
      </c>
      <c r="H94" s="22" t="s">
        <v>127</v>
      </c>
      <c r="I94" s="22" t="s">
        <v>15</v>
      </c>
      <c r="J94" s="22" t="s">
        <v>121</v>
      </c>
      <c r="K94" s="22" t="s">
        <v>120</v>
      </c>
      <c r="L94" s="23">
        <v>2.9804032149279E-2</v>
      </c>
      <c r="M94" s="24"/>
      <c r="N94" s="25">
        <v>1.0167634012292199</v>
      </c>
      <c r="O94" s="25">
        <v>1.7882419289567399</v>
      </c>
      <c r="P94" s="26" t="str">
        <f>IF(COUNTIFS('Component Counts'!$A$2:$A$682,Leakers!A90)&gt;0,"yes","no")</f>
        <v>yes</v>
      </c>
      <c r="Q94" s="26" t="str">
        <f t="shared" si="1"/>
        <v>OGI Only</v>
      </c>
      <c r="R94" s="20" t="s">
        <v>193</v>
      </c>
      <c r="S94" s="20" t="s">
        <v>210</v>
      </c>
      <c r="T94" s="20" t="s">
        <v>210</v>
      </c>
      <c r="U94" s="20"/>
      <c r="V94" s="27">
        <v>93.433999999999997</v>
      </c>
      <c r="W94" s="27">
        <v>3.3959999999999999</v>
      </c>
      <c r="X94" s="27">
        <v>0.90600000000000003</v>
      </c>
      <c r="Y94" s="27">
        <v>0.20600000000000002</v>
      </c>
      <c r="Z94" s="28">
        <v>0</v>
      </c>
      <c r="AA94" s="28">
        <v>0.56000000000000005</v>
      </c>
      <c r="AB94" s="28">
        <v>0.56000000000000005</v>
      </c>
      <c r="AC94" s="28">
        <v>1.8182189459067613</v>
      </c>
    </row>
    <row r="95" spans="1:29" ht="15" customHeight="1" x14ac:dyDescent="0.25">
      <c r="A95" s="22" t="s">
        <v>106</v>
      </c>
      <c r="B95" s="22" t="s">
        <v>46</v>
      </c>
      <c r="C95" s="22" t="s">
        <v>105</v>
      </c>
      <c r="D95" s="22" t="s">
        <v>12</v>
      </c>
      <c r="E95" s="22" t="s">
        <v>23</v>
      </c>
      <c r="F95" s="22" t="s">
        <v>20</v>
      </c>
      <c r="G95" s="22" t="s">
        <v>20</v>
      </c>
      <c r="H95" s="22" t="s">
        <v>119</v>
      </c>
      <c r="I95" s="22" t="s">
        <v>15</v>
      </c>
      <c r="J95" s="22" t="s">
        <v>120</v>
      </c>
      <c r="K95" s="22" t="s">
        <v>121</v>
      </c>
      <c r="L95" s="23">
        <v>2.7780130914124599E-2</v>
      </c>
      <c r="M95" s="22">
        <v>50000</v>
      </c>
      <c r="N95" s="25">
        <v>1.01638448734923</v>
      </c>
      <c r="O95" s="25">
        <v>1.6668078548474758</v>
      </c>
      <c r="P95" s="26" t="str">
        <f>IF(COUNTIFS('Component Counts'!$A$2:$A$682,Leakers!A99)&gt;0,"yes","no")</f>
        <v>yes</v>
      </c>
      <c r="Q95" s="26" t="str">
        <f t="shared" si="1"/>
        <v>FID Only</v>
      </c>
      <c r="R95" s="20" t="s">
        <v>193</v>
      </c>
      <c r="S95" s="20" t="s">
        <v>210</v>
      </c>
      <c r="T95" s="20" t="s">
        <v>193</v>
      </c>
      <c r="U95" s="20"/>
      <c r="V95" s="27">
        <v>73.108000000000004</v>
      </c>
      <c r="W95" s="27">
        <v>12.269</v>
      </c>
      <c r="X95" s="27">
        <v>7.7270000000000003</v>
      </c>
      <c r="Y95" s="27">
        <v>0.82099999999999995</v>
      </c>
      <c r="Z95" s="28">
        <v>0.39</v>
      </c>
      <c r="AA95" s="28">
        <v>0.3826</v>
      </c>
      <c r="AB95" s="28">
        <v>0.39</v>
      </c>
      <c r="AC95" s="28">
        <v>1.6941176470588233</v>
      </c>
    </row>
    <row r="96" spans="1:29" ht="15" customHeight="1" x14ac:dyDescent="0.25">
      <c r="A96" s="22" t="s">
        <v>76</v>
      </c>
      <c r="B96" s="22" t="s">
        <v>70</v>
      </c>
      <c r="C96" s="22" t="s">
        <v>63</v>
      </c>
      <c r="D96" s="22" t="s">
        <v>12</v>
      </c>
      <c r="E96" s="22" t="s">
        <v>16</v>
      </c>
      <c r="F96" s="22" t="s">
        <v>24</v>
      </c>
      <c r="G96" s="22" t="s">
        <v>24</v>
      </c>
      <c r="H96" s="22" t="s">
        <v>119</v>
      </c>
      <c r="I96" s="22" t="s">
        <v>15</v>
      </c>
      <c r="J96" s="22" t="s">
        <v>120</v>
      </c>
      <c r="K96" s="22" t="s">
        <v>121</v>
      </c>
      <c r="L96" s="23">
        <v>2.74418554848159E-2</v>
      </c>
      <c r="M96" s="22">
        <v>6020</v>
      </c>
      <c r="N96" s="25">
        <v>1.0529115042523001</v>
      </c>
      <c r="O96" s="25">
        <v>1.6465113290889539</v>
      </c>
      <c r="P96" s="26" t="str">
        <f>IF(COUNTIFS('Component Counts'!$A$2:$A$682,Leakers!A91)&gt;0,"yes","no")</f>
        <v>yes</v>
      </c>
      <c r="Q96" s="26" t="str">
        <f t="shared" si="1"/>
        <v>FID Only</v>
      </c>
      <c r="R96" s="20" t="s">
        <v>194</v>
      </c>
      <c r="S96" s="20" t="s">
        <v>156</v>
      </c>
      <c r="T96" s="20" t="s">
        <v>194</v>
      </c>
      <c r="U96" s="20"/>
      <c r="V96" s="27">
        <v>87.521000000000001</v>
      </c>
      <c r="W96" s="27">
        <v>5.4260000000000002</v>
      </c>
      <c r="X96" s="27">
        <v>2.4740000000000002</v>
      </c>
      <c r="Y96" s="27">
        <v>0.75</v>
      </c>
      <c r="Z96" s="28">
        <v>0.5</v>
      </c>
      <c r="AA96" s="28" t="s">
        <v>211</v>
      </c>
      <c r="AB96" s="28">
        <v>0.5</v>
      </c>
      <c r="AC96" s="28">
        <v>1.7336307202795018</v>
      </c>
    </row>
    <row r="97" spans="1:29" ht="15" customHeight="1" x14ac:dyDescent="0.25">
      <c r="A97" s="22" t="s">
        <v>10</v>
      </c>
      <c r="B97" s="22" t="s">
        <v>13</v>
      </c>
      <c r="C97" s="22" t="s">
        <v>11</v>
      </c>
      <c r="D97" s="22" t="s">
        <v>12</v>
      </c>
      <c r="E97" s="22" t="s">
        <v>16</v>
      </c>
      <c r="F97" s="22" t="s">
        <v>14</v>
      </c>
      <c r="G97" s="22" t="s">
        <v>14</v>
      </c>
      <c r="H97" s="22" t="s">
        <v>119</v>
      </c>
      <c r="I97" s="22" t="s">
        <v>15</v>
      </c>
      <c r="J97" s="22" t="s">
        <v>120</v>
      </c>
      <c r="K97" s="22" t="s">
        <v>121</v>
      </c>
      <c r="L97" s="23">
        <v>2.7148743745245001E-2</v>
      </c>
      <c r="M97" s="22">
        <v>50000</v>
      </c>
      <c r="N97" s="25">
        <v>0.99755453562241403</v>
      </c>
      <c r="O97" s="25">
        <v>1.6289246247147</v>
      </c>
      <c r="P97" s="26" t="str">
        <f>IF(COUNTIFS('Component Counts'!$A$2:$A$682,Leakers!A100)&gt;0,"yes","no")</f>
        <v>yes</v>
      </c>
      <c r="Q97" s="26" t="str">
        <f t="shared" si="1"/>
        <v>FID Only</v>
      </c>
      <c r="R97" s="20" t="s">
        <v>193</v>
      </c>
      <c r="S97" s="20" t="s">
        <v>192</v>
      </c>
      <c r="T97" s="20" t="s">
        <v>193</v>
      </c>
      <c r="U97" s="20"/>
      <c r="V97" s="27">
        <v>96.057000000000002</v>
      </c>
      <c r="W97" s="27">
        <v>1.498</v>
      </c>
      <c r="X97" s="27">
        <v>0.13700000000000001</v>
      </c>
      <c r="Y97" s="27">
        <v>0.01</v>
      </c>
      <c r="Z97" s="28">
        <v>0.54</v>
      </c>
      <c r="AA97" s="28">
        <v>0.50509999999999999</v>
      </c>
      <c r="AB97" s="28">
        <v>0.54</v>
      </c>
      <c r="AC97" s="28">
        <v>1.6249411475711859</v>
      </c>
    </row>
    <row r="98" spans="1:29" ht="15" customHeight="1" x14ac:dyDescent="0.25">
      <c r="A98" s="22" t="s">
        <v>56</v>
      </c>
      <c r="B98" s="22" t="s">
        <v>38</v>
      </c>
      <c r="C98" s="22" t="s">
        <v>45</v>
      </c>
      <c r="D98" s="22" t="s">
        <v>35</v>
      </c>
      <c r="E98" s="22" t="s">
        <v>23</v>
      </c>
      <c r="F98" s="22" t="s">
        <v>24</v>
      </c>
      <c r="G98" s="22" t="s">
        <v>24</v>
      </c>
      <c r="H98" s="22" t="s">
        <v>127</v>
      </c>
      <c r="I98" s="22" t="s">
        <v>15</v>
      </c>
      <c r="J98" s="22" t="s">
        <v>120</v>
      </c>
      <c r="K98" s="22" t="s">
        <v>120</v>
      </c>
      <c r="L98" s="23">
        <v>2.5690215758357601E-2</v>
      </c>
      <c r="M98" s="22">
        <v>25000</v>
      </c>
      <c r="N98" s="25">
        <v>1.00616428223979</v>
      </c>
      <c r="O98" s="25">
        <v>1.541412945501456</v>
      </c>
      <c r="P98" s="26" t="str">
        <f>IF(COUNTIFS('Component Counts'!$A$2:$A$682,Leakers!A101)&gt;0,"yes","no")</f>
        <v>yes</v>
      </c>
      <c r="Q98" s="26" t="str">
        <f t="shared" si="1"/>
        <v>OGI and FID</v>
      </c>
      <c r="R98" s="20" t="s">
        <v>193</v>
      </c>
      <c r="S98" s="20" t="s">
        <v>192</v>
      </c>
      <c r="T98" s="20" t="s">
        <v>193</v>
      </c>
      <c r="U98" s="20"/>
      <c r="V98" s="27">
        <v>87.4</v>
      </c>
      <c r="W98" s="27">
        <v>6.5</v>
      </c>
      <c r="X98" s="27">
        <v>2.2000000000000002</v>
      </c>
      <c r="Y98" s="27">
        <v>0.38500000000000001</v>
      </c>
      <c r="Z98" s="28">
        <v>0.43</v>
      </c>
      <c r="AA98" s="28">
        <v>0.11260000000000001</v>
      </c>
      <c r="AB98" s="28">
        <v>0.43</v>
      </c>
      <c r="AC98" s="28">
        <v>1.5509146499455873</v>
      </c>
    </row>
    <row r="99" spans="1:29" ht="15" customHeight="1" x14ac:dyDescent="0.25">
      <c r="A99" s="22" t="s">
        <v>107</v>
      </c>
      <c r="B99" s="22" t="s">
        <v>46</v>
      </c>
      <c r="C99" s="22" t="s">
        <v>105</v>
      </c>
      <c r="D99" s="22" t="s">
        <v>12</v>
      </c>
      <c r="E99" s="22" t="s">
        <v>23</v>
      </c>
      <c r="F99" s="22" t="s">
        <v>17</v>
      </c>
      <c r="G99" s="22" t="s">
        <v>17</v>
      </c>
      <c r="H99" s="22" t="s">
        <v>125</v>
      </c>
      <c r="I99" s="22" t="s">
        <v>25</v>
      </c>
      <c r="J99" s="22" t="s">
        <v>120</v>
      </c>
      <c r="K99" s="22" t="s">
        <v>120</v>
      </c>
      <c r="L99" s="23">
        <v>2.3378681554527998E-2</v>
      </c>
      <c r="M99" s="22">
        <v>6860</v>
      </c>
      <c r="N99" s="25">
        <v>0.99216242026570001</v>
      </c>
      <c r="O99" s="25">
        <v>1.4027208932716799</v>
      </c>
      <c r="P99" s="26" t="str">
        <f>IF(COUNTIFS('Component Counts'!$A$2:$A$682,Leakers!A102)&gt;0,"yes","no")</f>
        <v>yes</v>
      </c>
      <c r="Q99" s="26" t="str">
        <f t="shared" si="1"/>
        <v>OGI and FID</v>
      </c>
      <c r="R99" s="20" t="s">
        <v>193</v>
      </c>
      <c r="S99" s="20" t="s">
        <v>210</v>
      </c>
      <c r="T99" s="20" t="s">
        <v>193</v>
      </c>
      <c r="U99" s="20"/>
      <c r="V99" s="27">
        <v>67.724000000000004</v>
      </c>
      <c r="W99" s="27">
        <v>11.222</v>
      </c>
      <c r="X99" s="27">
        <v>10.007999999999999</v>
      </c>
      <c r="Y99" s="27">
        <v>1.581</v>
      </c>
      <c r="Z99" s="28">
        <v>0.28000000000000003</v>
      </c>
      <c r="AA99" s="28">
        <v>0.255</v>
      </c>
      <c r="AB99" s="28">
        <v>0.28000000000000003</v>
      </c>
      <c r="AC99" s="28">
        <v>1.391726956425692</v>
      </c>
    </row>
    <row r="100" spans="1:29" ht="15" customHeight="1" x14ac:dyDescent="0.25">
      <c r="A100" s="22" t="s">
        <v>68</v>
      </c>
      <c r="B100" s="22" t="s">
        <v>46</v>
      </c>
      <c r="C100" s="22" t="s">
        <v>63</v>
      </c>
      <c r="D100" s="22" t="s">
        <v>22</v>
      </c>
      <c r="E100" s="22" t="s">
        <v>16</v>
      </c>
      <c r="F100" s="22" t="s">
        <v>24</v>
      </c>
      <c r="G100" s="22" t="s">
        <v>24</v>
      </c>
      <c r="H100" s="22" t="s">
        <v>119</v>
      </c>
      <c r="I100" s="22" t="s">
        <v>15</v>
      </c>
      <c r="J100" s="22" t="s">
        <v>120</v>
      </c>
      <c r="K100" s="22" t="s">
        <v>120</v>
      </c>
      <c r="L100" s="23">
        <v>2.27837888544591E-2</v>
      </c>
      <c r="M100" s="22">
        <v>5360</v>
      </c>
      <c r="N100" s="25">
        <v>0.91208948081737995</v>
      </c>
      <c r="O100" s="25">
        <v>1.3670273312675461</v>
      </c>
      <c r="P100" s="26" t="str">
        <f>IF(COUNTIFS('Component Counts'!$A$2:$A$682,Leakers!A103)&gt;0,"yes","no")</f>
        <v>yes</v>
      </c>
      <c r="Q100" s="26" t="str">
        <f t="shared" si="1"/>
        <v>OGI and FID</v>
      </c>
      <c r="R100" s="20" t="s">
        <v>193</v>
      </c>
      <c r="S100" s="20" t="s">
        <v>210</v>
      </c>
      <c r="T100" s="20" t="s">
        <v>193</v>
      </c>
      <c r="U100" s="20"/>
      <c r="V100" s="27">
        <v>63.058</v>
      </c>
      <c r="W100" s="27">
        <v>8.1419999999999995</v>
      </c>
      <c r="X100" s="27">
        <v>8.2609999999999992</v>
      </c>
      <c r="Y100" s="27">
        <v>3.5480999999999998</v>
      </c>
      <c r="Z100" s="28">
        <v>0.25</v>
      </c>
      <c r="AA100" s="28">
        <v>0.33489999999999998</v>
      </c>
      <c r="AB100" s="28">
        <v>0.25</v>
      </c>
      <c r="AC100" s="28">
        <v>1.2468512488389827</v>
      </c>
    </row>
    <row r="101" spans="1:29" ht="15" customHeight="1" x14ac:dyDescent="0.25">
      <c r="A101" s="22" t="s">
        <v>56</v>
      </c>
      <c r="B101" s="22" t="s">
        <v>38</v>
      </c>
      <c r="C101" s="22" t="s">
        <v>45</v>
      </c>
      <c r="D101" s="22" t="s">
        <v>35</v>
      </c>
      <c r="E101" s="22" t="s">
        <v>23</v>
      </c>
      <c r="F101" s="22" t="s">
        <v>59</v>
      </c>
      <c r="G101" s="22" t="s">
        <v>20</v>
      </c>
      <c r="H101" s="22" t="s">
        <v>125</v>
      </c>
      <c r="I101" s="22" t="s">
        <v>15</v>
      </c>
      <c r="J101" s="22" t="s">
        <v>120</v>
      </c>
      <c r="K101" s="22" t="s">
        <v>121</v>
      </c>
      <c r="L101" s="23">
        <v>2.0354397088417998E-2</v>
      </c>
      <c r="M101" s="22">
        <v>30800</v>
      </c>
      <c r="N101" s="25">
        <v>1.00616428223979</v>
      </c>
      <c r="O101" s="25">
        <v>1.2212638253050798</v>
      </c>
      <c r="P101" s="26" t="str">
        <f>IF(COUNTIFS('Component Counts'!$A$2:$A$682,Leakers!A105)&gt;0,"yes","no")</f>
        <v>yes</v>
      </c>
      <c r="Q101" s="26" t="str">
        <f t="shared" si="1"/>
        <v>FID Only</v>
      </c>
      <c r="R101" s="20" t="s">
        <v>193</v>
      </c>
      <c r="S101" s="20" t="s">
        <v>192</v>
      </c>
      <c r="T101" s="20" t="s">
        <v>193</v>
      </c>
      <c r="U101" s="20"/>
      <c r="V101" s="27">
        <v>87.4</v>
      </c>
      <c r="W101" s="27">
        <v>6.5</v>
      </c>
      <c r="X101" s="27">
        <v>2.2000000000000002</v>
      </c>
      <c r="Y101" s="27">
        <v>0.38500000000000001</v>
      </c>
      <c r="Z101" s="28">
        <v>0.38</v>
      </c>
      <c r="AA101" s="28">
        <v>0.17760000000000001</v>
      </c>
      <c r="AB101" s="28">
        <v>0.38</v>
      </c>
      <c r="AC101" s="28">
        <v>1.2287920402135046</v>
      </c>
    </row>
    <row r="102" spans="1:29" ht="15" customHeight="1" x14ac:dyDescent="0.25">
      <c r="A102" s="22" t="s">
        <v>90</v>
      </c>
      <c r="B102" s="22" t="s">
        <v>86</v>
      </c>
      <c r="C102" s="22" t="s">
        <v>63</v>
      </c>
      <c r="D102" s="22" t="s">
        <v>35</v>
      </c>
      <c r="E102" s="22" t="s">
        <v>16</v>
      </c>
      <c r="F102" s="22" t="s">
        <v>17</v>
      </c>
      <c r="G102" s="22" t="s">
        <v>17</v>
      </c>
      <c r="H102" s="22" t="s">
        <v>122</v>
      </c>
      <c r="I102" s="22" t="s">
        <v>15</v>
      </c>
      <c r="J102" s="22" t="s">
        <v>120</v>
      </c>
      <c r="K102" s="22" t="s">
        <v>121</v>
      </c>
      <c r="L102" s="23">
        <v>2.0232893986995001E-2</v>
      </c>
      <c r="M102" s="22">
        <v>50000</v>
      </c>
      <c r="N102" s="25">
        <v>0.89689952155038399</v>
      </c>
      <c r="O102" s="25">
        <v>1.2139736392197</v>
      </c>
      <c r="P102" s="26" t="str">
        <f>IF(COUNTIFS('Component Counts'!$A$2:$A$682,Leakers!A107)&gt;0,"yes","no")</f>
        <v>yes</v>
      </c>
      <c r="Q102" s="26" t="str">
        <f t="shared" si="1"/>
        <v>FID Only</v>
      </c>
      <c r="R102" s="20" t="s">
        <v>193</v>
      </c>
      <c r="S102" s="20" t="s">
        <v>156</v>
      </c>
      <c r="T102" s="20" t="s">
        <v>193</v>
      </c>
      <c r="U102" s="20"/>
      <c r="V102" s="27">
        <v>73.228999999999999</v>
      </c>
      <c r="W102" s="27">
        <v>6.6829999999999998</v>
      </c>
      <c r="X102" s="27">
        <v>4.3179999999999996</v>
      </c>
      <c r="Y102" s="27">
        <v>0.57800000000000007</v>
      </c>
      <c r="Z102" s="28">
        <v>0.27</v>
      </c>
      <c r="AA102" s="28" t="s">
        <v>211</v>
      </c>
      <c r="AB102" s="28">
        <v>0.27</v>
      </c>
      <c r="AC102" s="28">
        <v>1.0888123761909254</v>
      </c>
    </row>
    <row r="103" spans="1:29" ht="15" customHeight="1" x14ac:dyDescent="0.25">
      <c r="A103" s="22" t="s">
        <v>90</v>
      </c>
      <c r="B103" s="22" t="s">
        <v>86</v>
      </c>
      <c r="C103" s="22" t="s">
        <v>63</v>
      </c>
      <c r="D103" s="22" t="s">
        <v>35</v>
      </c>
      <c r="E103" s="22" t="s">
        <v>16</v>
      </c>
      <c r="F103" s="22" t="s">
        <v>20</v>
      </c>
      <c r="G103" s="22" t="s">
        <v>20</v>
      </c>
      <c r="H103" s="22" t="s">
        <v>138</v>
      </c>
      <c r="I103" s="22" t="s">
        <v>15</v>
      </c>
      <c r="J103" s="22" t="s">
        <v>120</v>
      </c>
      <c r="K103" s="22" t="s">
        <v>120</v>
      </c>
      <c r="L103" s="23">
        <v>2.0154013308683098E-2</v>
      </c>
      <c r="M103" s="22">
        <v>50000</v>
      </c>
      <c r="N103" s="25">
        <v>0.89689952155038399</v>
      </c>
      <c r="O103" s="25">
        <v>1.2092407985209859</v>
      </c>
      <c r="P103" s="26" t="str">
        <f>IF(COUNTIFS('Component Counts'!$A$2:$A$682,Leakers!A108)&gt;0,"yes","no")</f>
        <v>yes</v>
      </c>
      <c r="Q103" s="26" t="str">
        <f t="shared" si="1"/>
        <v>OGI and FID</v>
      </c>
      <c r="R103" s="20" t="s">
        <v>193</v>
      </c>
      <c r="S103" s="20" t="s">
        <v>156</v>
      </c>
      <c r="T103" s="20" t="s">
        <v>193</v>
      </c>
      <c r="U103" s="20"/>
      <c r="V103" s="27">
        <v>73.228999999999999</v>
      </c>
      <c r="W103" s="27">
        <v>6.6829999999999998</v>
      </c>
      <c r="X103" s="27">
        <v>4.3179999999999996</v>
      </c>
      <c r="Y103" s="27">
        <v>0.57800000000000007</v>
      </c>
      <c r="Z103" s="28">
        <v>0.21</v>
      </c>
      <c r="AA103" s="28" t="s">
        <v>211</v>
      </c>
      <c r="AB103" s="28">
        <v>0.21</v>
      </c>
      <c r="AC103" s="28">
        <v>1.0845674936326759</v>
      </c>
    </row>
    <row r="104" spans="1:29" ht="15" customHeight="1" x14ac:dyDescent="0.25">
      <c r="A104" s="22" t="s">
        <v>106</v>
      </c>
      <c r="B104" s="22" t="s">
        <v>46</v>
      </c>
      <c r="C104" s="22" t="s">
        <v>105</v>
      </c>
      <c r="D104" s="22" t="s">
        <v>12</v>
      </c>
      <c r="E104" s="22" t="s">
        <v>23</v>
      </c>
      <c r="F104" s="22" t="s">
        <v>24</v>
      </c>
      <c r="G104" s="22" t="s">
        <v>24</v>
      </c>
      <c r="H104" s="22" t="s">
        <v>123</v>
      </c>
      <c r="I104" s="22" t="s">
        <v>15</v>
      </c>
      <c r="J104" s="22" t="s">
        <v>120</v>
      </c>
      <c r="K104" s="22" t="s">
        <v>120</v>
      </c>
      <c r="L104" s="23">
        <v>1.97771067744597E-2</v>
      </c>
      <c r="M104" s="22">
        <v>50000</v>
      </c>
      <c r="N104" s="25">
        <v>1.01638448734923</v>
      </c>
      <c r="O104" s="25">
        <v>1.186626406467582</v>
      </c>
      <c r="P104" s="26" t="str">
        <f>IF(COUNTIFS('Component Counts'!$A$2:$A$682,Leakers!A109)&gt;0,"yes","no")</f>
        <v>yes</v>
      </c>
      <c r="Q104" s="26" t="str">
        <f t="shared" si="1"/>
        <v>OGI and FID</v>
      </c>
      <c r="R104" s="20" t="s">
        <v>193</v>
      </c>
      <c r="S104" s="20" t="s">
        <v>210</v>
      </c>
      <c r="T104" s="20" t="s">
        <v>193</v>
      </c>
      <c r="U104" s="20"/>
      <c r="V104" s="27">
        <v>73.108000000000004</v>
      </c>
      <c r="W104" s="27">
        <v>12.269</v>
      </c>
      <c r="X104" s="27">
        <v>7.7270000000000003</v>
      </c>
      <c r="Y104" s="27">
        <v>0.82099999999999995</v>
      </c>
      <c r="Z104" s="28">
        <v>0.32</v>
      </c>
      <c r="AA104" s="28">
        <v>0.20330000000000001</v>
      </c>
      <c r="AB104" s="28">
        <v>0.32</v>
      </c>
      <c r="AC104" s="28">
        <v>1.2060686718126163</v>
      </c>
    </row>
    <row r="105" spans="1:29" ht="15" customHeight="1" x14ac:dyDescent="0.25">
      <c r="A105" s="22" t="s">
        <v>109</v>
      </c>
      <c r="B105" s="22" t="s">
        <v>46</v>
      </c>
      <c r="C105" s="22" t="s">
        <v>105</v>
      </c>
      <c r="D105" s="22" t="s">
        <v>12</v>
      </c>
      <c r="E105" s="22" t="s">
        <v>23</v>
      </c>
      <c r="F105" s="22" t="s">
        <v>24</v>
      </c>
      <c r="G105" s="22" t="s">
        <v>24</v>
      </c>
      <c r="H105" s="22" t="s">
        <v>119</v>
      </c>
      <c r="I105" s="22" t="s">
        <v>15</v>
      </c>
      <c r="J105" s="22" t="s">
        <v>120</v>
      </c>
      <c r="K105" s="22" t="s">
        <v>121</v>
      </c>
      <c r="L105" s="23">
        <v>1.91633123214776E-2</v>
      </c>
      <c r="M105" s="22">
        <v>50000</v>
      </c>
      <c r="N105" s="25">
        <v>1.00887221420825</v>
      </c>
      <c r="O105" s="25">
        <v>1.1497987392886559</v>
      </c>
      <c r="P105" s="26" t="str">
        <f>IF(COUNTIFS('Component Counts'!$A$2:$A$682,Leakers!A111)&gt;0,"yes","no")</f>
        <v>yes</v>
      </c>
      <c r="Q105" s="26" t="str">
        <f t="shared" si="1"/>
        <v>FID Only</v>
      </c>
      <c r="R105" s="20" t="s">
        <v>193</v>
      </c>
      <c r="S105" s="20" t="s">
        <v>210</v>
      </c>
      <c r="T105" s="20" t="s">
        <v>193</v>
      </c>
      <c r="U105" s="20"/>
      <c r="V105" s="27">
        <v>71.494</v>
      </c>
      <c r="W105" s="27">
        <v>12.846</v>
      </c>
      <c r="X105" s="27">
        <v>7.7009999999999996</v>
      </c>
      <c r="Y105" s="27">
        <v>0.95900000000000007</v>
      </c>
      <c r="Z105" s="28">
        <v>0.28999999999999998</v>
      </c>
      <c r="AA105" s="28">
        <v>0.23089999999999999</v>
      </c>
      <c r="AB105" s="28">
        <v>0.28999999999999998</v>
      </c>
      <c r="AC105" s="28">
        <v>1.1599999999999999</v>
      </c>
    </row>
    <row r="106" spans="1:29" ht="15" customHeight="1" x14ac:dyDescent="0.25">
      <c r="A106" s="22" t="s">
        <v>56</v>
      </c>
      <c r="B106" s="22" t="s">
        <v>38</v>
      </c>
      <c r="C106" s="22" t="s">
        <v>45</v>
      </c>
      <c r="D106" s="22" t="s">
        <v>35</v>
      </c>
      <c r="E106" s="22" t="s">
        <v>23</v>
      </c>
      <c r="F106" s="22" t="s">
        <v>17</v>
      </c>
      <c r="G106" s="22" t="s">
        <v>17</v>
      </c>
      <c r="H106" s="22" t="s">
        <v>125</v>
      </c>
      <c r="I106" s="22" t="s">
        <v>25</v>
      </c>
      <c r="J106" s="22" t="s">
        <v>120</v>
      </c>
      <c r="K106" s="22" t="s">
        <v>121</v>
      </c>
      <c r="L106" s="23">
        <v>1.91183000992429E-2</v>
      </c>
      <c r="M106" s="22">
        <v>16000</v>
      </c>
      <c r="N106" s="25">
        <v>1.00616428223979</v>
      </c>
      <c r="O106" s="25">
        <v>1.1470980059545739</v>
      </c>
      <c r="P106" s="26" t="str">
        <f>IF(COUNTIFS('Component Counts'!$A$2:$A$682,Leakers!A110)&gt;0,"yes","no")</f>
        <v>yes</v>
      </c>
      <c r="Q106" s="26" t="str">
        <f t="shared" si="1"/>
        <v>FID Only</v>
      </c>
      <c r="R106" s="20" t="s">
        <v>193</v>
      </c>
      <c r="S106" s="20" t="s">
        <v>192</v>
      </c>
      <c r="T106" s="20" t="s">
        <v>193</v>
      </c>
      <c r="U106" s="20"/>
      <c r="V106" s="27">
        <v>87.4</v>
      </c>
      <c r="W106" s="27">
        <v>6.5</v>
      </c>
      <c r="X106" s="27">
        <v>2.2000000000000002</v>
      </c>
      <c r="Y106" s="27">
        <v>0.38500000000000001</v>
      </c>
      <c r="Z106" s="28">
        <v>0.32</v>
      </c>
      <c r="AA106" s="28">
        <v>0.3</v>
      </c>
      <c r="AB106" s="28">
        <v>0.32</v>
      </c>
      <c r="AC106" s="28">
        <v>1.1541690418199719</v>
      </c>
    </row>
    <row r="107" spans="1:29" ht="15" customHeight="1" x14ac:dyDescent="0.25">
      <c r="A107" s="22" t="s">
        <v>48</v>
      </c>
      <c r="B107" s="22" t="s">
        <v>46</v>
      </c>
      <c r="C107" s="22" t="s">
        <v>45</v>
      </c>
      <c r="D107" s="22" t="s">
        <v>32</v>
      </c>
      <c r="E107" s="22" t="s">
        <v>23</v>
      </c>
      <c r="F107" s="22" t="s">
        <v>17</v>
      </c>
      <c r="G107" s="22" t="s">
        <v>17</v>
      </c>
      <c r="H107" s="22" t="s">
        <v>119</v>
      </c>
      <c r="I107" s="22" t="s">
        <v>15</v>
      </c>
      <c r="J107" s="22" t="s">
        <v>120</v>
      </c>
      <c r="K107" s="22" t="s">
        <v>121</v>
      </c>
      <c r="L107" s="23">
        <v>1.8480597898856199E-2</v>
      </c>
      <c r="M107" s="22">
        <v>11100</v>
      </c>
      <c r="N107" s="25">
        <v>1.0267407511389599</v>
      </c>
      <c r="O107" s="25">
        <v>1.108835873931372</v>
      </c>
      <c r="P107" s="26" t="str">
        <f>IF(COUNTIFS('Component Counts'!$A$2:$A$682,Leakers!A112)&gt;0,"yes","no")</f>
        <v>yes</v>
      </c>
      <c r="Q107" s="26" t="str">
        <f t="shared" si="1"/>
        <v>FID Only</v>
      </c>
      <c r="R107" s="20" t="s">
        <v>193</v>
      </c>
      <c r="S107" s="20" t="s">
        <v>192</v>
      </c>
      <c r="T107" s="20" t="s">
        <v>193</v>
      </c>
      <c r="U107" s="20"/>
      <c r="V107" s="27">
        <v>80.846000000000004</v>
      </c>
      <c r="W107" s="27">
        <v>11.775</v>
      </c>
      <c r="X107" s="27">
        <v>3.722</v>
      </c>
      <c r="Y107" s="27">
        <v>0.41699999999999998</v>
      </c>
      <c r="Z107" s="28">
        <v>0.36</v>
      </c>
      <c r="AA107" s="28">
        <v>6.8599999999999994E-2</v>
      </c>
      <c r="AB107" s="28">
        <v>0.36</v>
      </c>
      <c r="AC107" s="28">
        <v>1.1384869780901197</v>
      </c>
    </row>
    <row r="108" spans="1:29" ht="15" customHeight="1" x14ac:dyDescent="0.25">
      <c r="A108" s="22" t="s">
        <v>90</v>
      </c>
      <c r="B108" s="22" t="s">
        <v>86</v>
      </c>
      <c r="C108" s="22" t="s">
        <v>63</v>
      </c>
      <c r="D108" s="22" t="s">
        <v>35</v>
      </c>
      <c r="E108" s="22" t="s">
        <v>16</v>
      </c>
      <c r="F108" s="22" t="s">
        <v>20</v>
      </c>
      <c r="G108" s="22" t="s">
        <v>20</v>
      </c>
      <c r="H108" s="22" t="s">
        <v>119</v>
      </c>
      <c r="I108" s="22" t="s">
        <v>15</v>
      </c>
      <c r="J108" s="22" t="s">
        <v>120</v>
      </c>
      <c r="K108" s="22" t="s">
        <v>120</v>
      </c>
      <c r="L108" s="23">
        <v>1.8444931945259199E-2</v>
      </c>
      <c r="M108" s="22">
        <v>3440</v>
      </c>
      <c r="N108" s="25">
        <v>0.89689952155038399</v>
      </c>
      <c r="O108" s="25">
        <v>1.1066959167155519</v>
      </c>
      <c r="P108" s="26" t="str">
        <f>IF(COUNTIFS('Component Counts'!$A$2:$A$682,Leakers!A113)&gt;0,"yes","no")</f>
        <v>yes</v>
      </c>
      <c r="Q108" s="26" t="str">
        <f t="shared" si="1"/>
        <v>OGI and FID</v>
      </c>
      <c r="R108" s="20" t="s">
        <v>193</v>
      </c>
      <c r="S108" s="20" t="s">
        <v>156</v>
      </c>
      <c r="T108" s="20" t="s">
        <v>193</v>
      </c>
      <c r="U108" s="20"/>
      <c r="V108" s="27">
        <v>73.228999999999999</v>
      </c>
      <c r="W108" s="27">
        <v>6.6829999999999998</v>
      </c>
      <c r="X108" s="27">
        <v>4.3179999999999996</v>
      </c>
      <c r="Y108" s="27">
        <v>0.57800000000000007</v>
      </c>
      <c r="Z108" s="28">
        <v>0.22999999999999998</v>
      </c>
      <c r="AA108" s="28" t="s">
        <v>211</v>
      </c>
      <c r="AB108" s="28">
        <v>0.22999999999999998</v>
      </c>
      <c r="AC108" s="28">
        <v>0.9925950382039429</v>
      </c>
    </row>
    <row r="109" spans="1:29" ht="15" customHeight="1" x14ac:dyDescent="0.25">
      <c r="A109" s="22" t="s">
        <v>56</v>
      </c>
      <c r="B109" s="22" t="s">
        <v>38</v>
      </c>
      <c r="C109" s="22" t="s">
        <v>45</v>
      </c>
      <c r="D109" s="22" t="s">
        <v>35</v>
      </c>
      <c r="E109" s="22" t="s">
        <v>23</v>
      </c>
      <c r="F109" s="22" t="s">
        <v>41</v>
      </c>
      <c r="G109" s="22" t="s">
        <v>41</v>
      </c>
      <c r="H109" s="22" t="s">
        <v>119</v>
      </c>
      <c r="I109" s="22" t="s">
        <v>15</v>
      </c>
      <c r="J109" s="22" t="s">
        <v>121</v>
      </c>
      <c r="K109" s="22" t="s">
        <v>120</v>
      </c>
      <c r="L109" s="23">
        <v>1.7253853807236999E-2</v>
      </c>
      <c r="M109" s="24"/>
      <c r="N109" s="25">
        <v>1.00616428223979</v>
      </c>
      <c r="O109" s="25">
        <v>1.03523122843422</v>
      </c>
      <c r="P109" s="26" t="str">
        <f>IF(COUNTIFS('Component Counts'!$A$2:$A$682,Leakers!A114)&gt;0,"yes","no")</f>
        <v>yes</v>
      </c>
      <c r="Q109" s="26" t="str">
        <f t="shared" si="1"/>
        <v>OGI Only</v>
      </c>
      <c r="R109" s="20" t="s">
        <v>193</v>
      </c>
      <c r="S109" s="20" t="s">
        <v>192</v>
      </c>
      <c r="T109" s="20" t="s">
        <v>193</v>
      </c>
      <c r="U109" s="20"/>
      <c r="V109" s="27">
        <v>87.4</v>
      </c>
      <c r="W109" s="27">
        <v>6.5</v>
      </c>
      <c r="X109" s="27">
        <v>2.2000000000000002</v>
      </c>
      <c r="Y109" s="27">
        <v>0.38500000000000001</v>
      </c>
      <c r="Z109" s="28">
        <v>0.25</v>
      </c>
      <c r="AA109" s="28">
        <v>0.1124</v>
      </c>
      <c r="AB109" s="28">
        <v>0.25</v>
      </c>
      <c r="AC109" s="28">
        <v>1.041612685909727</v>
      </c>
    </row>
    <row r="110" spans="1:29" ht="15" customHeight="1" x14ac:dyDescent="0.25">
      <c r="A110" s="22" t="s">
        <v>68</v>
      </c>
      <c r="B110" s="22" t="s">
        <v>46</v>
      </c>
      <c r="C110" s="22" t="s">
        <v>63</v>
      </c>
      <c r="D110" s="22" t="s">
        <v>22</v>
      </c>
      <c r="E110" s="22" t="s">
        <v>16</v>
      </c>
      <c r="F110" s="22" t="s">
        <v>24</v>
      </c>
      <c r="G110" s="22" t="s">
        <v>24</v>
      </c>
      <c r="H110" s="22" t="s">
        <v>119</v>
      </c>
      <c r="I110" s="22" t="s">
        <v>15</v>
      </c>
      <c r="J110" s="22" t="s">
        <v>120</v>
      </c>
      <c r="K110" s="22" t="s">
        <v>120</v>
      </c>
      <c r="L110" s="23">
        <v>1.7170391600461899E-2</v>
      </c>
      <c r="M110" s="22">
        <v>50000</v>
      </c>
      <c r="N110" s="25">
        <v>0.91208948081737995</v>
      </c>
      <c r="O110" s="25">
        <v>1.0302234960277139</v>
      </c>
      <c r="P110" s="26" t="str">
        <f>IF(COUNTIFS('Component Counts'!$A$2:$A$682,Leakers!A115)&gt;0,"yes","no")</f>
        <v>yes</v>
      </c>
      <c r="Q110" s="26" t="str">
        <f t="shared" si="1"/>
        <v>OGI and FID</v>
      </c>
      <c r="R110" s="20" t="s">
        <v>193</v>
      </c>
      <c r="S110" s="20" t="s">
        <v>210</v>
      </c>
      <c r="T110" s="20" t="s">
        <v>193</v>
      </c>
      <c r="U110" s="20"/>
      <c r="V110" s="27">
        <v>63.058</v>
      </c>
      <c r="W110" s="27">
        <v>8.1419999999999995</v>
      </c>
      <c r="X110" s="27">
        <v>8.2609999999999992</v>
      </c>
      <c r="Y110" s="27">
        <v>3.5480999999999998</v>
      </c>
      <c r="Z110" s="28">
        <v>0.2</v>
      </c>
      <c r="AA110" s="28">
        <v>0.27150000000000002</v>
      </c>
      <c r="AB110" s="28">
        <v>0.2</v>
      </c>
      <c r="AC110" s="28">
        <v>0.93965601361778406</v>
      </c>
    </row>
    <row r="111" spans="1:29" ht="15" customHeight="1" x14ac:dyDescent="0.25">
      <c r="A111" s="22" t="s">
        <v>71</v>
      </c>
      <c r="B111" s="22" t="s">
        <v>70</v>
      </c>
      <c r="C111" s="22" t="s">
        <v>63</v>
      </c>
      <c r="D111" s="22" t="s">
        <v>12</v>
      </c>
      <c r="E111" s="22" t="s">
        <v>16</v>
      </c>
      <c r="F111" s="22" t="s">
        <v>27</v>
      </c>
      <c r="G111" s="22" t="s">
        <v>28</v>
      </c>
      <c r="H111" s="22" t="s">
        <v>119</v>
      </c>
      <c r="I111" s="22" t="s">
        <v>15</v>
      </c>
      <c r="J111" s="22" t="s">
        <v>121</v>
      </c>
      <c r="K111" s="22" t="s">
        <v>120</v>
      </c>
      <c r="L111" s="23">
        <v>1.6839082537540701E-2</v>
      </c>
      <c r="M111" s="24"/>
      <c r="N111" s="25">
        <v>1.0169045420034999</v>
      </c>
      <c r="O111" s="25">
        <v>1.0103449522524421</v>
      </c>
      <c r="P111" s="26" t="str">
        <f>IF(COUNTIFS('Component Counts'!$A$2:$A$682,Leakers!A104)&gt;0,"yes","no")</f>
        <v>yes</v>
      </c>
      <c r="Q111" s="26" t="str">
        <f t="shared" si="1"/>
        <v>OGI Only</v>
      </c>
      <c r="R111" s="20" t="s">
        <v>194</v>
      </c>
      <c r="S111" s="20" t="s">
        <v>210</v>
      </c>
      <c r="T111" s="20" t="s">
        <v>194</v>
      </c>
      <c r="U111" s="20"/>
      <c r="V111" s="27">
        <v>79.370999999999995</v>
      </c>
      <c r="W111" s="27">
        <v>11.191000000000001</v>
      </c>
      <c r="X111" s="27">
        <v>4.0209999999999999</v>
      </c>
      <c r="Y111" s="27">
        <v>0.91599999999999993</v>
      </c>
      <c r="Z111" s="28">
        <v>0.3</v>
      </c>
      <c r="AA111" s="28">
        <v>0.25259999999999999</v>
      </c>
      <c r="AB111" s="28">
        <v>0.3</v>
      </c>
      <c r="AC111" s="28">
        <v>1.0274243709358215</v>
      </c>
    </row>
    <row r="112" spans="1:29" ht="15" customHeight="1" x14ac:dyDescent="0.25">
      <c r="A112" s="22" t="s">
        <v>68</v>
      </c>
      <c r="B112" s="22" t="s">
        <v>46</v>
      </c>
      <c r="C112" s="22" t="s">
        <v>63</v>
      </c>
      <c r="D112" s="22" t="s">
        <v>22</v>
      </c>
      <c r="E112" s="22" t="s">
        <v>16</v>
      </c>
      <c r="F112" s="22" t="s">
        <v>24</v>
      </c>
      <c r="G112" s="22" t="s">
        <v>24</v>
      </c>
      <c r="H112" s="22" t="s">
        <v>119</v>
      </c>
      <c r="I112" s="22" t="s">
        <v>15</v>
      </c>
      <c r="J112" s="22" t="s">
        <v>120</v>
      </c>
      <c r="K112" s="22" t="s">
        <v>121</v>
      </c>
      <c r="L112" s="23">
        <v>1.6404327975210499E-2</v>
      </c>
      <c r="M112" s="22">
        <v>635</v>
      </c>
      <c r="N112" s="25">
        <v>0.91208948081737995</v>
      </c>
      <c r="O112" s="25">
        <v>0.98425967851262997</v>
      </c>
      <c r="P112" s="26" t="str">
        <f>IF(COUNTIFS('Component Counts'!$A$2:$A$682,Leakers!A118)&gt;0,"yes","no")</f>
        <v>yes</v>
      </c>
      <c r="Q112" s="26" t="str">
        <f t="shared" si="1"/>
        <v>FID Only</v>
      </c>
      <c r="R112" s="20" t="s">
        <v>193</v>
      </c>
      <c r="S112" s="20" t="s">
        <v>210</v>
      </c>
      <c r="T112" s="20" t="s">
        <v>193</v>
      </c>
      <c r="U112" s="20"/>
      <c r="V112" s="27">
        <v>63.058</v>
      </c>
      <c r="W112" s="27">
        <v>8.1419999999999995</v>
      </c>
      <c r="X112" s="27">
        <v>8.2609999999999992</v>
      </c>
      <c r="Y112" s="27">
        <v>3.5480999999999998</v>
      </c>
      <c r="Z112" s="28">
        <v>0.18</v>
      </c>
      <c r="AA112" s="28">
        <v>0.32400000000000001</v>
      </c>
      <c r="AB112" s="28">
        <v>0.18</v>
      </c>
      <c r="AC112" s="28">
        <v>0.89773289916406762</v>
      </c>
    </row>
    <row r="113" spans="1:29" ht="15" customHeight="1" x14ac:dyDescent="0.25">
      <c r="A113" s="22" t="s">
        <v>54</v>
      </c>
      <c r="B113" s="22" t="s">
        <v>38</v>
      </c>
      <c r="C113" s="22" t="s">
        <v>45</v>
      </c>
      <c r="D113" s="22" t="s">
        <v>32</v>
      </c>
      <c r="E113" s="22" t="s">
        <v>23</v>
      </c>
      <c r="F113" s="22" t="s">
        <v>57</v>
      </c>
      <c r="G113" s="22" t="s">
        <v>17</v>
      </c>
      <c r="H113" s="22" t="s">
        <v>125</v>
      </c>
      <c r="I113" s="22" t="s">
        <v>15</v>
      </c>
      <c r="J113" s="22" t="s">
        <v>120</v>
      </c>
      <c r="K113" s="22" t="s">
        <v>121</v>
      </c>
      <c r="L113" s="23">
        <v>1.6388585914814301E-2</v>
      </c>
      <c r="M113" s="22">
        <v>50000</v>
      </c>
      <c r="N113" s="25">
        <v>1.00616428223979</v>
      </c>
      <c r="O113" s="25">
        <v>0.98331515488885812</v>
      </c>
      <c r="P113" s="26" t="str">
        <f>IF(COUNTIFS('Component Counts'!$A$2:$A$682,Leakers!A116)&gt;0,"yes","no")</f>
        <v>yes</v>
      </c>
      <c r="Q113" s="26" t="str">
        <f t="shared" si="1"/>
        <v>FID Only</v>
      </c>
      <c r="R113" s="20" t="s">
        <v>193</v>
      </c>
      <c r="S113" s="20" t="s">
        <v>192</v>
      </c>
      <c r="T113" s="20" t="s">
        <v>193</v>
      </c>
      <c r="U113" s="20"/>
      <c r="V113" s="27">
        <v>87.4</v>
      </c>
      <c r="W113" s="27">
        <v>6.5</v>
      </c>
      <c r="X113" s="27">
        <v>2.2000000000000002</v>
      </c>
      <c r="Y113" s="27">
        <v>0.38500000000000001</v>
      </c>
      <c r="Z113" s="28">
        <v>0.37</v>
      </c>
      <c r="AA113" s="28">
        <v>0.21940000000000001</v>
      </c>
      <c r="AB113" s="28">
        <v>0.37</v>
      </c>
      <c r="AC113" s="28">
        <v>0.98937658703425391</v>
      </c>
    </row>
    <row r="114" spans="1:29" ht="15" customHeight="1" x14ac:dyDescent="0.25">
      <c r="A114" s="22" t="s">
        <v>54</v>
      </c>
      <c r="B114" s="22" t="s">
        <v>38</v>
      </c>
      <c r="C114" s="22" t="s">
        <v>45</v>
      </c>
      <c r="D114" s="22" t="s">
        <v>32</v>
      </c>
      <c r="E114" s="22" t="s">
        <v>23</v>
      </c>
      <c r="F114" s="22" t="s">
        <v>14</v>
      </c>
      <c r="G114" s="22" t="s">
        <v>14</v>
      </c>
      <c r="H114" s="22" t="s">
        <v>127</v>
      </c>
      <c r="I114" s="22" t="s">
        <v>15</v>
      </c>
      <c r="J114" s="22" t="s">
        <v>120</v>
      </c>
      <c r="K114" s="22" t="s">
        <v>121</v>
      </c>
      <c r="L114" s="23">
        <v>1.6378285106571199E-2</v>
      </c>
      <c r="M114" s="22">
        <v>50000</v>
      </c>
      <c r="N114" s="25">
        <v>1.00616428223979</v>
      </c>
      <c r="O114" s="25">
        <v>0.98269710639427199</v>
      </c>
      <c r="P114" s="26" t="str">
        <f>IF(COUNTIFS('Component Counts'!$A$2:$A$682,Leakers!A117)&gt;0,"yes","no")</f>
        <v>yes</v>
      </c>
      <c r="Q114" s="26" t="str">
        <f t="shared" si="1"/>
        <v>FID Only</v>
      </c>
      <c r="R114" s="20" t="s">
        <v>193</v>
      </c>
      <c r="S114" s="20" t="s">
        <v>192</v>
      </c>
      <c r="T114" s="20" t="s">
        <v>193</v>
      </c>
      <c r="U114" s="20"/>
      <c r="V114" s="27">
        <v>87.4</v>
      </c>
      <c r="W114" s="27">
        <v>6.5</v>
      </c>
      <c r="X114" s="27">
        <v>2.2000000000000002</v>
      </c>
      <c r="Y114" s="27">
        <v>0.38500000000000001</v>
      </c>
      <c r="Z114" s="28">
        <v>0.3</v>
      </c>
      <c r="AA114" s="28">
        <v>0.19059999999999999</v>
      </c>
      <c r="AB114" s="28">
        <v>0.3</v>
      </c>
      <c r="AC114" s="28">
        <v>0.98875472871430781</v>
      </c>
    </row>
    <row r="115" spans="1:29" ht="15" customHeight="1" x14ac:dyDescent="0.25">
      <c r="A115" s="22" t="s">
        <v>56</v>
      </c>
      <c r="B115" s="22" t="s">
        <v>38</v>
      </c>
      <c r="C115" s="22" t="s">
        <v>45</v>
      </c>
      <c r="D115" s="22" t="s">
        <v>35</v>
      </c>
      <c r="E115" s="22" t="s">
        <v>23</v>
      </c>
      <c r="F115" s="22" t="s">
        <v>136</v>
      </c>
      <c r="G115" s="22" t="s">
        <v>74</v>
      </c>
      <c r="H115" s="22" t="s">
        <v>119</v>
      </c>
      <c r="I115" s="22" t="s">
        <v>15</v>
      </c>
      <c r="J115" s="22" t="s">
        <v>120</v>
      </c>
      <c r="K115" s="22" t="s">
        <v>121</v>
      </c>
      <c r="L115" s="23">
        <v>1.5863244694414899E-2</v>
      </c>
      <c r="M115" s="22">
        <v>50000</v>
      </c>
      <c r="N115" s="25">
        <v>1.00616428223979</v>
      </c>
      <c r="O115" s="25">
        <v>0.95179468166489389</v>
      </c>
      <c r="P115" s="26" t="str">
        <f>IF(COUNTIFS('Component Counts'!$A$2:$A$682,Leakers!A119)&gt;0,"yes","no")</f>
        <v>yes</v>
      </c>
      <c r="Q115" s="26" t="str">
        <f t="shared" si="1"/>
        <v>FID Only</v>
      </c>
      <c r="R115" s="20" t="s">
        <v>193</v>
      </c>
      <c r="S115" s="20" t="s">
        <v>192</v>
      </c>
      <c r="T115" s="20" t="s">
        <v>193</v>
      </c>
      <c r="U115" s="20"/>
      <c r="V115" s="27">
        <v>87.4</v>
      </c>
      <c r="W115" s="27">
        <v>6.5</v>
      </c>
      <c r="X115" s="27">
        <v>2.2000000000000002</v>
      </c>
      <c r="Y115" s="27">
        <v>0.38500000000000001</v>
      </c>
      <c r="Z115" s="28">
        <v>0.22000000000000003</v>
      </c>
      <c r="AA115" s="28">
        <v>0.14000000000000001</v>
      </c>
      <c r="AB115" s="28">
        <v>0.22000000000000003</v>
      </c>
      <c r="AC115" s="28">
        <v>0.95766181271700246</v>
      </c>
    </row>
    <row r="116" spans="1:29" ht="15" customHeight="1" x14ac:dyDescent="0.25">
      <c r="A116" s="22" t="s">
        <v>96</v>
      </c>
      <c r="B116" s="22" t="s">
        <v>97</v>
      </c>
      <c r="C116" s="22" t="s">
        <v>45</v>
      </c>
      <c r="D116" s="22" t="s">
        <v>12</v>
      </c>
      <c r="E116" s="22" t="s">
        <v>16</v>
      </c>
      <c r="F116" s="22" t="s">
        <v>24</v>
      </c>
      <c r="G116" s="22" t="s">
        <v>24</v>
      </c>
      <c r="H116" s="22" t="s">
        <v>130</v>
      </c>
      <c r="I116" s="22" t="s">
        <v>15</v>
      </c>
      <c r="J116" s="22" t="s">
        <v>121</v>
      </c>
      <c r="K116" s="22" t="s">
        <v>120</v>
      </c>
      <c r="L116" s="23">
        <v>1.55960186496548E-2</v>
      </c>
      <c r="M116" s="24"/>
      <c r="N116" s="25">
        <v>1.00817983528717</v>
      </c>
      <c r="O116" s="25">
        <v>0.93576111897928804</v>
      </c>
      <c r="P116" s="26" t="str">
        <f>IF(COUNTIFS('Component Counts'!$A$2:$A$682,Leakers!A120)&gt;0,"yes","no")</f>
        <v>yes</v>
      </c>
      <c r="Q116" s="26" t="str">
        <f t="shared" si="1"/>
        <v>OGI Only</v>
      </c>
      <c r="R116" s="20" t="s">
        <v>193</v>
      </c>
      <c r="S116" s="20" t="s">
        <v>210</v>
      </c>
      <c r="T116" s="20" t="s">
        <v>193</v>
      </c>
      <c r="U116" s="20"/>
      <c r="V116" s="27">
        <v>93.433999999999997</v>
      </c>
      <c r="W116" s="27">
        <v>3.3959999999999999</v>
      </c>
      <c r="X116" s="27">
        <v>0.90600000000000003</v>
      </c>
      <c r="Y116" s="27">
        <v>0.20600000000000002</v>
      </c>
      <c r="Z116" s="28">
        <v>0.2</v>
      </c>
      <c r="AA116" s="28">
        <v>1.5</v>
      </c>
      <c r="AB116" s="28">
        <v>0.2</v>
      </c>
      <c r="AC116" s="28">
        <v>0.94341549080067799</v>
      </c>
    </row>
    <row r="117" spans="1:29" ht="15" customHeight="1" x14ac:dyDescent="0.25">
      <c r="A117" s="22" t="s">
        <v>68</v>
      </c>
      <c r="B117" s="22" t="s">
        <v>46</v>
      </c>
      <c r="C117" s="22" t="s">
        <v>63</v>
      </c>
      <c r="D117" s="22" t="s">
        <v>22</v>
      </c>
      <c r="E117" s="22" t="s">
        <v>16</v>
      </c>
      <c r="F117" s="22" t="s">
        <v>24</v>
      </c>
      <c r="G117" s="22" t="s">
        <v>24</v>
      </c>
      <c r="H117" s="22" t="s">
        <v>119</v>
      </c>
      <c r="I117" s="22" t="s">
        <v>15</v>
      </c>
      <c r="J117" s="22" t="s">
        <v>120</v>
      </c>
      <c r="K117" s="22" t="s">
        <v>121</v>
      </c>
      <c r="L117" s="23">
        <v>1.5175630774111E-2</v>
      </c>
      <c r="M117" s="22">
        <v>3065</v>
      </c>
      <c r="N117" s="25">
        <v>0.83352156863955296</v>
      </c>
      <c r="O117" s="25">
        <v>0.91053784644666003</v>
      </c>
      <c r="P117" s="26" t="str">
        <f>IF(COUNTIFS('Component Counts'!$A$2:$A$682,Leakers!A106)&gt;0,"yes","no")</f>
        <v>yes</v>
      </c>
      <c r="Q117" s="26" t="str">
        <f t="shared" si="1"/>
        <v>FID Only</v>
      </c>
      <c r="R117" s="20" t="s">
        <v>193</v>
      </c>
      <c r="S117" s="20" t="s">
        <v>210</v>
      </c>
      <c r="T117" s="20" t="s">
        <v>210</v>
      </c>
      <c r="U117" s="20"/>
      <c r="V117" s="27">
        <v>63.058</v>
      </c>
      <c r="W117" s="27">
        <v>8.1419999999999995</v>
      </c>
      <c r="X117" s="27">
        <v>8.2609999999999992</v>
      </c>
      <c r="Y117" s="27">
        <v>3.5480999999999998</v>
      </c>
      <c r="Z117" s="28">
        <v>0</v>
      </c>
      <c r="AA117" s="28">
        <v>0.15</v>
      </c>
      <c r="AB117" s="28">
        <v>0.15</v>
      </c>
      <c r="AC117" s="28">
        <v>0.75895293407590247</v>
      </c>
    </row>
    <row r="118" spans="1:29" ht="15" customHeight="1" x14ac:dyDescent="0.25">
      <c r="A118" s="22" t="s">
        <v>26</v>
      </c>
      <c r="B118" s="22" t="s">
        <v>13</v>
      </c>
      <c r="C118" s="22" t="s">
        <v>11</v>
      </c>
      <c r="D118" s="22" t="s">
        <v>22</v>
      </c>
      <c r="E118" s="22" t="s">
        <v>23</v>
      </c>
      <c r="F118" s="22" t="s">
        <v>20</v>
      </c>
      <c r="G118" s="22" t="s">
        <v>20</v>
      </c>
      <c r="H118" s="22" t="s">
        <v>119</v>
      </c>
      <c r="I118" s="22" t="s">
        <v>15</v>
      </c>
      <c r="J118" s="22" t="s">
        <v>120</v>
      </c>
      <c r="K118" s="22" t="s">
        <v>121</v>
      </c>
      <c r="L118" s="23">
        <v>1.50951119359852E-2</v>
      </c>
      <c r="M118" s="22">
        <v>2000</v>
      </c>
      <c r="N118" s="25">
        <v>0.88437996634419802</v>
      </c>
      <c r="O118" s="25">
        <v>0.90570671615911202</v>
      </c>
      <c r="P118" s="26" t="str">
        <f>IF(COUNTIFS('Component Counts'!$A$2:$A$682,Leakers!A121)&gt;0,"yes","no")</f>
        <v>yes</v>
      </c>
      <c r="Q118" s="26" t="str">
        <f t="shared" si="1"/>
        <v>FID Only</v>
      </c>
      <c r="R118" s="20" t="s">
        <v>193</v>
      </c>
      <c r="S118" s="20" t="s">
        <v>213</v>
      </c>
      <c r="T118" s="20" t="s">
        <v>193</v>
      </c>
      <c r="U118" s="20"/>
      <c r="V118" s="27">
        <v>61.350999999999999</v>
      </c>
      <c r="W118" s="27">
        <v>10.066000000000001</v>
      </c>
      <c r="X118" s="27">
        <v>7.2430000000000003</v>
      </c>
      <c r="Y118" s="27">
        <v>2.2400000000000002</v>
      </c>
      <c r="Z118" s="28">
        <v>0.2</v>
      </c>
      <c r="AA118" s="28">
        <v>0.25</v>
      </c>
      <c r="AB118" s="28">
        <v>0.2</v>
      </c>
      <c r="AC118" s="28">
        <v>0.80098887515451189</v>
      </c>
    </row>
    <row r="119" spans="1:29" ht="15" customHeight="1" x14ac:dyDescent="0.25">
      <c r="A119" s="22" t="s">
        <v>50</v>
      </c>
      <c r="B119" s="22" t="s">
        <v>46</v>
      </c>
      <c r="C119" s="22" t="s">
        <v>45</v>
      </c>
      <c r="D119" s="22" t="s">
        <v>32</v>
      </c>
      <c r="E119" s="22" t="s">
        <v>16</v>
      </c>
      <c r="F119" s="22" t="s">
        <v>20</v>
      </c>
      <c r="G119" s="22" t="s">
        <v>20</v>
      </c>
      <c r="H119" s="22" t="s">
        <v>119</v>
      </c>
      <c r="I119" s="22" t="s">
        <v>15</v>
      </c>
      <c r="J119" s="22" t="s">
        <v>120</v>
      </c>
      <c r="K119" s="22" t="s">
        <v>120</v>
      </c>
      <c r="L119" s="23">
        <v>1.4530227733448701E-2</v>
      </c>
      <c r="M119" s="22">
        <v>4809</v>
      </c>
      <c r="N119" s="25">
        <v>0.94508989072118599</v>
      </c>
      <c r="O119" s="25">
        <v>0.87181366400692206</v>
      </c>
      <c r="P119" s="26" t="str">
        <f>IF(COUNTIFS('Component Counts'!$A$2:$A$682,Leakers!A123)&gt;0,"yes","no")</f>
        <v>yes</v>
      </c>
      <c r="Q119" s="26" t="str">
        <f t="shared" si="1"/>
        <v>OGI and FID</v>
      </c>
      <c r="R119" s="20" t="s">
        <v>193</v>
      </c>
      <c r="S119" s="20" t="s">
        <v>192</v>
      </c>
      <c r="T119" s="20" t="s">
        <v>193</v>
      </c>
      <c r="U119" s="20"/>
      <c r="V119" s="27">
        <v>87.418000000000006</v>
      </c>
      <c r="W119" s="27">
        <v>3.1309999999999998</v>
      </c>
      <c r="X119" s="27">
        <v>0.93700000000000006</v>
      </c>
      <c r="Y119" s="27">
        <v>0.26800000000000002</v>
      </c>
      <c r="Z119" s="28">
        <v>0.18</v>
      </c>
      <c r="AA119" s="28">
        <v>0.1285</v>
      </c>
      <c r="AB119" s="28">
        <v>0.18</v>
      </c>
      <c r="AC119" s="28">
        <v>0.82394228044553908</v>
      </c>
    </row>
    <row r="120" spans="1:29" ht="15" customHeight="1" x14ac:dyDescent="0.25">
      <c r="A120" s="22" t="s">
        <v>106</v>
      </c>
      <c r="B120" s="22" t="s">
        <v>46</v>
      </c>
      <c r="C120" s="22" t="s">
        <v>105</v>
      </c>
      <c r="D120" s="22" t="s">
        <v>12</v>
      </c>
      <c r="E120" s="22" t="s">
        <v>23</v>
      </c>
      <c r="F120" s="22" t="s">
        <v>20</v>
      </c>
      <c r="G120" s="22" t="s">
        <v>20</v>
      </c>
      <c r="H120" s="22" t="s">
        <v>125</v>
      </c>
      <c r="I120" s="22" t="s">
        <v>15</v>
      </c>
      <c r="J120" s="22" t="s">
        <v>120</v>
      </c>
      <c r="K120" s="22" t="s">
        <v>121</v>
      </c>
      <c r="L120" s="23">
        <v>1.45290503687371E-2</v>
      </c>
      <c r="M120" s="22">
        <v>50000</v>
      </c>
      <c r="N120" s="25">
        <v>1.01638448734923</v>
      </c>
      <c r="O120" s="25">
        <v>0.87174302212422594</v>
      </c>
      <c r="P120" s="26" t="str">
        <f>IF(COUNTIFS('Component Counts'!$A$2:$A$682,Leakers!A124)&gt;0,"yes","no")</f>
        <v>yes</v>
      </c>
      <c r="Q120" s="26" t="str">
        <f t="shared" si="1"/>
        <v>FID Only</v>
      </c>
      <c r="R120" s="20" t="s">
        <v>193</v>
      </c>
      <c r="S120" s="20" t="s">
        <v>210</v>
      </c>
      <c r="T120" s="20" t="s">
        <v>193</v>
      </c>
      <c r="U120" s="20"/>
      <c r="V120" s="27">
        <v>73.108000000000004</v>
      </c>
      <c r="W120" s="27">
        <v>12.269</v>
      </c>
      <c r="X120" s="27">
        <v>7.7270000000000003</v>
      </c>
      <c r="Y120" s="27">
        <v>0.82099999999999995</v>
      </c>
      <c r="Z120" s="28">
        <v>0.19</v>
      </c>
      <c r="AA120" s="28">
        <v>0.18629999999999999</v>
      </c>
      <c r="AB120" s="28">
        <v>0.19</v>
      </c>
      <c r="AC120" s="28">
        <v>0.8860260846420015</v>
      </c>
    </row>
    <row r="121" spans="1:29" ht="15" customHeight="1" x14ac:dyDescent="0.25">
      <c r="A121" s="22" t="s">
        <v>56</v>
      </c>
      <c r="B121" s="22" t="s">
        <v>38</v>
      </c>
      <c r="C121" s="22" t="s">
        <v>45</v>
      </c>
      <c r="D121" s="22" t="s">
        <v>35</v>
      </c>
      <c r="E121" s="22" t="s">
        <v>23</v>
      </c>
      <c r="F121" s="22" t="s">
        <v>134</v>
      </c>
      <c r="G121" s="22" t="s">
        <v>28</v>
      </c>
      <c r="H121" s="22" t="s">
        <v>119</v>
      </c>
      <c r="I121" s="22" t="s">
        <v>15</v>
      </c>
      <c r="J121" s="22" t="s">
        <v>120</v>
      </c>
      <c r="K121" s="22" t="s">
        <v>121</v>
      </c>
      <c r="L121" s="23">
        <v>1.2196156959861801E-2</v>
      </c>
      <c r="M121" s="22">
        <v>50000</v>
      </c>
      <c r="N121" s="25">
        <v>1.00616428223979</v>
      </c>
      <c r="O121" s="25">
        <v>0.73176941759170799</v>
      </c>
      <c r="P121" s="26" t="str">
        <f>IF(COUNTIFS('Component Counts'!$A$2:$A$682,Leakers!A128)&gt;0,"yes","no")</f>
        <v>yes</v>
      </c>
      <c r="Q121" s="26" t="str">
        <f t="shared" si="1"/>
        <v>FID Only</v>
      </c>
      <c r="R121" s="20" t="s">
        <v>193</v>
      </c>
      <c r="S121" s="20" t="s">
        <v>192</v>
      </c>
      <c r="T121" s="20" t="s">
        <v>193</v>
      </c>
      <c r="U121" s="20"/>
      <c r="V121" s="27">
        <v>87.4</v>
      </c>
      <c r="W121" s="27">
        <v>6.5</v>
      </c>
      <c r="X121" s="27">
        <v>2.2000000000000002</v>
      </c>
      <c r="Y121" s="27">
        <v>0.38500000000000001</v>
      </c>
      <c r="Z121" s="28">
        <v>0.16</v>
      </c>
      <c r="AA121" s="28">
        <v>7.8299999999999995E-2</v>
      </c>
      <c r="AB121" s="28">
        <v>0.16</v>
      </c>
      <c r="AC121" s="28">
        <v>0.73628025081618909</v>
      </c>
    </row>
    <row r="122" spans="1:29" ht="15" customHeight="1" x14ac:dyDescent="0.25">
      <c r="A122" s="22" t="s">
        <v>56</v>
      </c>
      <c r="B122" s="22" t="s">
        <v>38</v>
      </c>
      <c r="C122" s="22" t="s">
        <v>45</v>
      </c>
      <c r="D122" s="22" t="s">
        <v>35</v>
      </c>
      <c r="E122" s="22" t="s">
        <v>23</v>
      </c>
      <c r="F122" s="22" t="s">
        <v>17</v>
      </c>
      <c r="G122" s="22" t="s">
        <v>17</v>
      </c>
      <c r="H122" s="22" t="s">
        <v>28</v>
      </c>
      <c r="I122" s="22" t="s">
        <v>15</v>
      </c>
      <c r="J122" s="22" t="s">
        <v>120</v>
      </c>
      <c r="K122" s="22" t="s">
        <v>121</v>
      </c>
      <c r="L122" s="23">
        <v>1.16090108900036E-2</v>
      </c>
      <c r="M122" s="22">
        <v>50000</v>
      </c>
      <c r="N122" s="25">
        <v>1.00616428223979</v>
      </c>
      <c r="O122" s="25">
        <v>0.69654065340021598</v>
      </c>
      <c r="P122" s="26" t="str">
        <f>IF(COUNTIFS('Component Counts'!$A$2:$A$682,Leakers!A130)&gt;0,"yes","no")</f>
        <v>yes</v>
      </c>
      <c r="Q122" s="26" t="str">
        <f t="shared" si="1"/>
        <v>FID Only</v>
      </c>
      <c r="R122" s="20" t="s">
        <v>193</v>
      </c>
      <c r="S122" s="20" t="s">
        <v>192</v>
      </c>
      <c r="T122" s="20" t="s">
        <v>193</v>
      </c>
      <c r="U122" s="20"/>
      <c r="V122" s="27">
        <v>87.4</v>
      </c>
      <c r="W122" s="27">
        <v>6.5</v>
      </c>
      <c r="X122" s="27">
        <v>2.2000000000000002</v>
      </c>
      <c r="Y122" s="27">
        <v>0.38500000000000001</v>
      </c>
      <c r="Z122" s="28">
        <v>0.23</v>
      </c>
      <c r="AA122" s="28">
        <v>0.13</v>
      </c>
      <c r="AB122" s="28">
        <v>0.23</v>
      </c>
      <c r="AC122" s="28">
        <v>0.70083432657926104</v>
      </c>
    </row>
    <row r="123" spans="1:29" ht="15" customHeight="1" x14ac:dyDescent="0.25">
      <c r="A123" s="22" t="s">
        <v>68</v>
      </c>
      <c r="B123" s="22" t="s">
        <v>46</v>
      </c>
      <c r="C123" s="22" t="s">
        <v>63</v>
      </c>
      <c r="D123" s="22" t="s">
        <v>22</v>
      </c>
      <c r="E123" s="22" t="s">
        <v>16</v>
      </c>
      <c r="F123" s="22" t="s">
        <v>24</v>
      </c>
      <c r="G123" s="22" t="s">
        <v>24</v>
      </c>
      <c r="H123" s="22" t="s">
        <v>119</v>
      </c>
      <c r="I123" s="22" t="s">
        <v>15</v>
      </c>
      <c r="J123" s="22" t="s">
        <v>120</v>
      </c>
      <c r="K123" s="22" t="s">
        <v>121</v>
      </c>
      <c r="L123" s="23">
        <v>1.1143827001971999E-2</v>
      </c>
      <c r="M123" s="22">
        <v>7322</v>
      </c>
      <c r="N123" s="25">
        <v>0.83352156863955296</v>
      </c>
      <c r="O123" s="25">
        <v>0.66862962011831995</v>
      </c>
      <c r="P123" s="26" t="str">
        <f>IF(COUNTIFS('Component Counts'!$A$2:$A$682,Leakers!A122)&gt;0,"yes","no")</f>
        <v>yes</v>
      </c>
      <c r="Q123" s="26" t="str">
        <f t="shared" si="1"/>
        <v>FID Only</v>
      </c>
      <c r="R123" s="20" t="s">
        <v>193</v>
      </c>
      <c r="S123" s="20" t="s">
        <v>210</v>
      </c>
      <c r="T123" s="20" t="s">
        <v>210</v>
      </c>
      <c r="U123" s="20"/>
      <c r="V123" s="27">
        <v>63.058</v>
      </c>
      <c r="W123" s="27">
        <v>8.1419999999999995</v>
      </c>
      <c r="X123" s="27">
        <v>8.2609999999999992</v>
      </c>
      <c r="Y123" s="27">
        <v>3.5480999999999998</v>
      </c>
      <c r="Z123" s="28">
        <v>0</v>
      </c>
      <c r="AA123" s="28">
        <v>0.12640000000000001</v>
      </c>
      <c r="AB123" s="28">
        <v>0.12640000000000001</v>
      </c>
      <c r="AC123" s="28">
        <v>0.55731720979988941</v>
      </c>
    </row>
    <row r="124" spans="1:29" ht="15" customHeight="1" x14ac:dyDescent="0.25">
      <c r="A124" s="22" t="s">
        <v>101</v>
      </c>
      <c r="B124" s="22" t="s">
        <v>97</v>
      </c>
      <c r="C124" s="22" t="s">
        <v>45</v>
      </c>
      <c r="D124" s="22" t="s">
        <v>22</v>
      </c>
      <c r="E124" s="22" t="s">
        <v>16</v>
      </c>
      <c r="F124" s="22" t="s">
        <v>17</v>
      </c>
      <c r="G124" s="22" t="s">
        <v>17</v>
      </c>
      <c r="H124" s="22" t="s">
        <v>119</v>
      </c>
      <c r="I124" s="22" t="s">
        <v>15</v>
      </c>
      <c r="J124" s="22" t="s">
        <v>120</v>
      </c>
      <c r="K124" s="22" t="s">
        <v>121</v>
      </c>
      <c r="L124" s="23">
        <v>1.0596383426421999E-2</v>
      </c>
      <c r="M124" s="22">
        <v>26500</v>
      </c>
      <c r="N124" s="25">
        <v>1.0044311091371001</v>
      </c>
      <c r="O124" s="25">
        <v>0.63578300558531997</v>
      </c>
      <c r="P124" s="26" t="str">
        <f>IF(COUNTIFS('Component Counts'!$A$2:$A$682,Leakers!A126)&gt;0,"yes","no")</f>
        <v>yes</v>
      </c>
      <c r="Q124" s="26" t="str">
        <f t="shared" si="1"/>
        <v>FID Only</v>
      </c>
      <c r="R124" s="20" t="s">
        <v>193</v>
      </c>
      <c r="S124" s="20" t="s">
        <v>210</v>
      </c>
      <c r="T124" s="20" t="s">
        <v>210</v>
      </c>
      <c r="U124" s="20"/>
      <c r="V124" s="27">
        <v>87.429000000000002</v>
      </c>
      <c r="W124" s="27">
        <v>7.0060000000000002</v>
      </c>
      <c r="X124" s="27">
        <v>2.9079999999999999</v>
      </c>
      <c r="Y124" s="27">
        <v>0.27300000000000002</v>
      </c>
      <c r="Z124" s="28">
        <v>0</v>
      </c>
      <c r="AA124" s="28">
        <v>0.14430000000000001</v>
      </c>
      <c r="AB124" s="28">
        <v>0.14430000000000001</v>
      </c>
      <c r="AC124" s="28">
        <v>0.6386002294705786</v>
      </c>
    </row>
    <row r="125" spans="1:29" ht="15" customHeight="1" x14ac:dyDescent="0.25">
      <c r="A125" s="22" t="s">
        <v>55</v>
      </c>
      <c r="B125" s="22" t="s">
        <v>38</v>
      </c>
      <c r="C125" s="22" t="s">
        <v>45</v>
      </c>
      <c r="D125" s="22" t="s">
        <v>22</v>
      </c>
      <c r="E125" s="22" t="s">
        <v>23</v>
      </c>
      <c r="F125" s="22" t="s">
        <v>24</v>
      </c>
      <c r="G125" s="22" t="s">
        <v>24</v>
      </c>
      <c r="H125" s="22" t="s">
        <v>119</v>
      </c>
      <c r="I125" s="22" t="s">
        <v>25</v>
      </c>
      <c r="J125" s="22" t="s">
        <v>120</v>
      </c>
      <c r="K125" s="22" t="s">
        <v>121</v>
      </c>
      <c r="L125" s="23">
        <v>1.0506824407989101E-2</v>
      </c>
      <c r="M125" s="22">
        <v>50000</v>
      </c>
      <c r="N125" s="25">
        <v>1.00616428223979</v>
      </c>
      <c r="O125" s="25">
        <v>0.63040946447934598</v>
      </c>
      <c r="P125" s="26" t="str">
        <f>IF(COUNTIFS('Component Counts'!$A$2:$A$682,Leakers!A131)&gt;0,"yes","no")</f>
        <v>yes</v>
      </c>
      <c r="Q125" s="26" t="str">
        <f t="shared" si="1"/>
        <v>FID Only</v>
      </c>
      <c r="R125" s="20" t="s">
        <v>193</v>
      </c>
      <c r="S125" s="20" t="s">
        <v>192</v>
      </c>
      <c r="T125" s="20" t="s">
        <v>193</v>
      </c>
      <c r="U125" s="20"/>
      <c r="V125" s="27">
        <v>87.4</v>
      </c>
      <c r="W125" s="27">
        <v>6.5</v>
      </c>
      <c r="X125" s="27">
        <v>2.2000000000000002</v>
      </c>
      <c r="Y125" s="27">
        <v>0.38500000000000001</v>
      </c>
      <c r="Z125" s="28">
        <v>0.17</v>
      </c>
      <c r="AA125" s="28">
        <v>8.6199999999999999E-2</v>
      </c>
      <c r="AB125" s="28">
        <v>0.17</v>
      </c>
      <c r="AC125" s="28">
        <v>0.63429548634502775</v>
      </c>
    </row>
    <row r="126" spans="1:29" ht="15" customHeight="1" x14ac:dyDescent="0.25">
      <c r="A126" s="22" t="s">
        <v>54</v>
      </c>
      <c r="B126" s="22" t="s">
        <v>38</v>
      </c>
      <c r="C126" s="22" t="s">
        <v>45</v>
      </c>
      <c r="D126" s="22" t="s">
        <v>32</v>
      </c>
      <c r="E126" s="22" t="s">
        <v>23</v>
      </c>
      <c r="F126" s="22" t="s">
        <v>49</v>
      </c>
      <c r="G126" s="22" t="s">
        <v>24</v>
      </c>
      <c r="H126" s="22" t="s">
        <v>119</v>
      </c>
      <c r="I126" s="22" t="s">
        <v>15</v>
      </c>
      <c r="J126" s="22" t="s">
        <v>121</v>
      </c>
      <c r="K126" s="22" t="s">
        <v>120</v>
      </c>
      <c r="L126" s="23">
        <v>1.0506824407989101E-2</v>
      </c>
      <c r="M126" s="24"/>
      <c r="N126" s="25">
        <v>1.00616428223979</v>
      </c>
      <c r="O126" s="25">
        <v>0.63040946447934598</v>
      </c>
      <c r="P126" s="26" t="str">
        <f>IF(COUNTIFS('Component Counts'!$A$2:$A$682,Leakers!A132)&gt;0,"yes","no")</f>
        <v>yes</v>
      </c>
      <c r="Q126" s="26" t="str">
        <f t="shared" si="1"/>
        <v>OGI Only</v>
      </c>
      <c r="R126" s="20" t="s">
        <v>193</v>
      </c>
      <c r="S126" s="20" t="s">
        <v>192</v>
      </c>
      <c r="T126" s="20" t="s">
        <v>193</v>
      </c>
      <c r="U126" s="20"/>
      <c r="V126" s="27">
        <v>87.4</v>
      </c>
      <c r="W126" s="27">
        <v>6.5</v>
      </c>
      <c r="X126" s="27">
        <v>2.2000000000000002</v>
      </c>
      <c r="Y126" s="27">
        <v>0.38500000000000001</v>
      </c>
      <c r="Z126" s="28">
        <v>0.15</v>
      </c>
      <c r="AA126" s="28">
        <v>0.1565</v>
      </c>
      <c r="AB126" s="28">
        <v>0.15</v>
      </c>
      <c r="AC126" s="28">
        <v>0.63429548634502775</v>
      </c>
    </row>
    <row r="127" spans="1:29" ht="15" customHeight="1" x14ac:dyDescent="0.25">
      <c r="A127" s="22" t="s">
        <v>48</v>
      </c>
      <c r="B127" s="22" t="s">
        <v>46</v>
      </c>
      <c r="C127" s="22" t="s">
        <v>45</v>
      </c>
      <c r="D127" s="22" t="s">
        <v>32</v>
      </c>
      <c r="E127" s="22" t="s">
        <v>23</v>
      </c>
      <c r="F127" s="22" t="s">
        <v>14</v>
      </c>
      <c r="G127" s="22" t="s">
        <v>14</v>
      </c>
      <c r="H127" s="22" t="s">
        <v>127</v>
      </c>
      <c r="I127" s="22" t="s">
        <v>15</v>
      </c>
      <c r="J127" s="22" t="s">
        <v>120</v>
      </c>
      <c r="K127" s="22" t="s">
        <v>121</v>
      </c>
      <c r="L127" s="23">
        <v>1.04280497947794E-2</v>
      </c>
      <c r="M127" s="22">
        <v>5000</v>
      </c>
      <c r="N127" s="25">
        <v>1.0267407511389599</v>
      </c>
      <c r="O127" s="25">
        <v>0.625682987686764</v>
      </c>
      <c r="P127" s="26" t="str">
        <f>IF(COUNTIFS('Component Counts'!$A$2:$A$682,Leakers!A133)&gt;0,"yes","no")</f>
        <v>yes</v>
      </c>
      <c r="Q127" s="26" t="str">
        <f t="shared" si="1"/>
        <v>FID Only</v>
      </c>
      <c r="R127" s="20" t="s">
        <v>193</v>
      </c>
      <c r="S127" s="20" t="s">
        <v>192</v>
      </c>
      <c r="T127" s="20" t="s">
        <v>193</v>
      </c>
      <c r="U127" s="20"/>
      <c r="V127" s="27">
        <v>80.846000000000004</v>
      </c>
      <c r="W127" s="27">
        <v>11.775</v>
      </c>
      <c r="X127" s="27">
        <v>3.722</v>
      </c>
      <c r="Y127" s="27">
        <v>0.41699999999999998</v>
      </c>
      <c r="Z127" s="28">
        <v>0.14000000000000001</v>
      </c>
      <c r="AA127" s="28">
        <v>2.0799999999999999E-2</v>
      </c>
      <c r="AB127" s="28">
        <v>0.14000000000000001</v>
      </c>
      <c r="AC127" s="28">
        <v>0.64241422075237709</v>
      </c>
    </row>
    <row r="128" spans="1:29" ht="15" customHeight="1" x14ac:dyDescent="0.25">
      <c r="A128" s="22" t="s">
        <v>77</v>
      </c>
      <c r="B128" s="22" t="s">
        <v>78</v>
      </c>
      <c r="C128" s="22" t="s">
        <v>63</v>
      </c>
      <c r="D128" s="22" t="s">
        <v>32</v>
      </c>
      <c r="E128" s="22" t="s">
        <v>23</v>
      </c>
      <c r="F128" s="22" t="s">
        <v>17</v>
      </c>
      <c r="G128" s="22" t="s">
        <v>17</v>
      </c>
      <c r="H128" s="22" t="s">
        <v>125</v>
      </c>
      <c r="I128" s="22" t="s">
        <v>15</v>
      </c>
      <c r="J128" s="22" t="s">
        <v>120</v>
      </c>
      <c r="K128" s="22" t="s">
        <v>121</v>
      </c>
      <c r="L128" s="23">
        <v>1.0399568907476E-2</v>
      </c>
      <c r="M128" s="22">
        <v>43000</v>
      </c>
      <c r="N128" s="25">
        <v>1.0134107965515899</v>
      </c>
      <c r="O128" s="25">
        <v>0.62397413444855998</v>
      </c>
      <c r="P128" s="26" t="str">
        <f>IF(COUNTIFS('Component Counts'!$A$2:$A$682,Leakers!A134)&gt;0,"yes","no")</f>
        <v>yes</v>
      </c>
      <c r="Q128" s="26" t="str">
        <f t="shared" si="1"/>
        <v>FID Only</v>
      </c>
      <c r="R128" s="20" t="s">
        <v>193</v>
      </c>
      <c r="S128" s="20" t="s">
        <v>192</v>
      </c>
      <c r="T128" s="20" t="s">
        <v>193</v>
      </c>
      <c r="U128" s="20"/>
      <c r="V128" s="27">
        <v>79.89</v>
      </c>
      <c r="W128" s="27">
        <v>8.9499999999999993</v>
      </c>
      <c r="X128" s="27">
        <v>5.3</v>
      </c>
      <c r="Y128" s="27">
        <v>1.03</v>
      </c>
      <c r="Z128" s="28">
        <v>0.17</v>
      </c>
      <c r="AA128" s="28">
        <v>7.85E-2</v>
      </c>
      <c r="AB128" s="28">
        <v>0.17</v>
      </c>
      <c r="AC128" s="28">
        <v>0.63234212461910277</v>
      </c>
    </row>
    <row r="129" spans="1:29" ht="15" customHeight="1" x14ac:dyDescent="0.25">
      <c r="A129" s="22" t="s">
        <v>90</v>
      </c>
      <c r="B129" s="22" t="s">
        <v>86</v>
      </c>
      <c r="C129" s="22" t="s">
        <v>63</v>
      </c>
      <c r="D129" s="22" t="s">
        <v>35</v>
      </c>
      <c r="E129" s="22" t="s">
        <v>16</v>
      </c>
      <c r="F129" s="22" t="s">
        <v>20</v>
      </c>
      <c r="G129" s="22" t="s">
        <v>20</v>
      </c>
      <c r="H129" s="22" t="s">
        <v>138</v>
      </c>
      <c r="I129" s="22" t="s">
        <v>15</v>
      </c>
      <c r="J129" s="22" t="s">
        <v>120</v>
      </c>
      <c r="K129" s="22" t="s">
        <v>120</v>
      </c>
      <c r="L129" s="23">
        <v>1.02807817399805E-2</v>
      </c>
      <c r="M129" s="22">
        <v>50000</v>
      </c>
      <c r="N129" s="25">
        <v>0.89689952155038399</v>
      </c>
      <c r="O129" s="25">
        <v>0.61684690439882994</v>
      </c>
      <c r="P129" s="26" t="str">
        <f>IF(COUNTIFS('Component Counts'!$A$2:$A$682,Leakers!A135)&gt;0,"yes","no")</f>
        <v>no</v>
      </c>
      <c r="Q129" s="26" t="str">
        <f t="shared" si="1"/>
        <v>OGI and FID</v>
      </c>
      <c r="R129" s="20" t="s">
        <v>193</v>
      </c>
      <c r="S129" s="20" t="s">
        <v>156</v>
      </c>
      <c r="T129" s="20" t="s">
        <v>193</v>
      </c>
      <c r="U129" s="20"/>
      <c r="V129" s="27">
        <v>73.228999999999999</v>
      </c>
      <c r="W129" s="27">
        <v>6.6829999999999998</v>
      </c>
      <c r="X129" s="27">
        <v>4.3179999999999996</v>
      </c>
      <c r="Y129" s="27">
        <v>0.57800000000000007</v>
      </c>
      <c r="Z129" s="28">
        <v>0.17</v>
      </c>
      <c r="AA129" s="28" t="s">
        <v>211</v>
      </c>
      <c r="AB129" s="28">
        <v>0.17</v>
      </c>
      <c r="AC129" s="28">
        <v>0.55324969342514863</v>
      </c>
    </row>
    <row r="130" spans="1:29" ht="15" customHeight="1" x14ac:dyDescent="0.25">
      <c r="A130" s="22" t="s">
        <v>54</v>
      </c>
      <c r="B130" s="22" t="s">
        <v>38</v>
      </c>
      <c r="C130" s="22" t="s">
        <v>45</v>
      </c>
      <c r="D130" s="22" t="s">
        <v>32</v>
      </c>
      <c r="E130" s="22" t="s">
        <v>23</v>
      </c>
      <c r="F130" s="22" t="s">
        <v>14</v>
      </c>
      <c r="G130" s="22" t="s">
        <v>14</v>
      </c>
      <c r="H130" s="22" t="s">
        <v>119</v>
      </c>
      <c r="I130" s="22" t="s">
        <v>15</v>
      </c>
      <c r="J130" s="22" t="s">
        <v>120</v>
      </c>
      <c r="K130" s="22" t="s">
        <v>120</v>
      </c>
      <c r="L130" s="23">
        <v>1.00432880370484E-2</v>
      </c>
      <c r="M130" s="22">
        <v>3872</v>
      </c>
      <c r="N130" s="25">
        <v>1.00616428223979</v>
      </c>
      <c r="O130" s="25">
        <v>0.60259728222290398</v>
      </c>
      <c r="P130" s="26" t="str">
        <f>IF(COUNTIFS('Component Counts'!$A$2:$A$682,Leakers!A136)&gt;0,"yes","no")</f>
        <v>yes</v>
      </c>
      <c r="Q130" s="26" t="str">
        <f t="shared" ref="Q130:Q193" si="2">IF(J130="y",IF(K130="y","OGI and FID","FID Only"),IF(J130="n","OGI Only","OGI Only - No FID Survey"))</f>
        <v>OGI and FID</v>
      </c>
      <c r="R130" s="20" t="s">
        <v>193</v>
      </c>
      <c r="S130" s="20" t="s">
        <v>192</v>
      </c>
      <c r="T130" s="20" t="s">
        <v>193</v>
      </c>
      <c r="U130" s="20"/>
      <c r="V130" s="27">
        <v>87.4</v>
      </c>
      <c r="W130" s="27">
        <v>6.5</v>
      </c>
      <c r="X130" s="27">
        <v>2.2000000000000002</v>
      </c>
      <c r="Y130" s="27">
        <v>0.38500000000000001</v>
      </c>
      <c r="Z130" s="28">
        <v>0.15</v>
      </c>
      <c r="AA130" s="28">
        <v>9.2999999999999999E-2</v>
      </c>
      <c r="AB130" s="28">
        <v>0.15</v>
      </c>
      <c r="AC130" s="28">
        <v>0.6063118619474529</v>
      </c>
    </row>
    <row r="131" spans="1:29" ht="15" customHeight="1" x14ac:dyDescent="0.25">
      <c r="A131" s="22" t="s">
        <v>56</v>
      </c>
      <c r="B131" s="22" t="s">
        <v>38</v>
      </c>
      <c r="C131" s="22" t="s">
        <v>45</v>
      </c>
      <c r="D131" s="22" t="s">
        <v>35</v>
      </c>
      <c r="E131" s="22" t="s">
        <v>23</v>
      </c>
      <c r="F131" s="22" t="s">
        <v>57</v>
      </c>
      <c r="G131" s="22" t="s">
        <v>17</v>
      </c>
      <c r="H131" s="22" t="s">
        <v>125</v>
      </c>
      <c r="I131" s="22" t="s">
        <v>15</v>
      </c>
      <c r="J131" s="22" t="s">
        <v>120</v>
      </c>
      <c r="K131" s="22" t="s">
        <v>121</v>
      </c>
      <c r="L131" s="23">
        <v>1.0012385612319E-2</v>
      </c>
      <c r="M131" s="22">
        <v>10000</v>
      </c>
      <c r="N131" s="25">
        <v>1.00616428223979</v>
      </c>
      <c r="O131" s="25">
        <v>0.60074313673914004</v>
      </c>
      <c r="P131" s="26" t="str">
        <f>IF(COUNTIFS('Component Counts'!$A$2:$A$682,Leakers!A137)&gt;0,"yes","no")</f>
        <v>yes</v>
      </c>
      <c r="Q131" s="26" t="str">
        <f t="shared" si="2"/>
        <v>FID Only</v>
      </c>
      <c r="R131" s="20" t="s">
        <v>193</v>
      </c>
      <c r="S131" s="20" t="s">
        <v>192</v>
      </c>
      <c r="T131" s="20" t="s">
        <v>193</v>
      </c>
      <c r="U131" s="20"/>
      <c r="V131" s="27">
        <v>87.4</v>
      </c>
      <c r="W131" s="27">
        <v>6.5</v>
      </c>
      <c r="X131" s="27">
        <v>2.2000000000000002</v>
      </c>
      <c r="Y131" s="27">
        <v>0.38500000000000001</v>
      </c>
      <c r="Z131" s="28">
        <v>0.18</v>
      </c>
      <c r="AA131" s="28">
        <v>8.9599999999999999E-2</v>
      </c>
      <c r="AB131" s="28">
        <v>0.18</v>
      </c>
      <c r="AC131" s="28">
        <v>0.6044462869876146</v>
      </c>
    </row>
    <row r="132" spans="1:29" ht="15" customHeight="1" x14ac:dyDescent="0.25">
      <c r="A132" s="22" t="s">
        <v>68</v>
      </c>
      <c r="B132" s="22" t="s">
        <v>46</v>
      </c>
      <c r="C132" s="22" t="s">
        <v>63</v>
      </c>
      <c r="D132" s="22" t="s">
        <v>22</v>
      </c>
      <c r="E132" s="22" t="s">
        <v>16</v>
      </c>
      <c r="F132" s="22" t="s">
        <v>24</v>
      </c>
      <c r="G132" s="22" t="s">
        <v>24</v>
      </c>
      <c r="H132" s="22" t="s">
        <v>119</v>
      </c>
      <c r="I132" s="22" t="s">
        <v>15</v>
      </c>
      <c r="J132" s="22" t="s">
        <v>120</v>
      </c>
      <c r="K132" s="22" t="s">
        <v>121</v>
      </c>
      <c r="L132" s="23">
        <v>9.9342569643668804E-3</v>
      </c>
      <c r="M132" s="22">
        <v>3150</v>
      </c>
      <c r="N132" s="25">
        <v>0.83352156863955296</v>
      </c>
      <c r="O132" s="25">
        <v>0.59605541786201277</v>
      </c>
      <c r="P132" s="26" t="str">
        <f>IF(COUNTIFS('Component Counts'!$A$2:$A$682,Leakers!A125)&gt;0,"yes","no")</f>
        <v>yes</v>
      </c>
      <c r="Q132" s="26" t="str">
        <f t="shared" si="2"/>
        <v>FID Only</v>
      </c>
      <c r="R132" s="20" t="s">
        <v>193</v>
      </c>
      <c r="S132" s="20" t="s">
        <v>210</v>
      </c>
      <c r="T132" s="20" t="s">
        <v>210</v>
      </c>
      <c r="U132" s="20"/>
      <c r="V132" s="27">
        <v>63.058</v>
      </c>
      <c r="W132" s="27">
        <v>8.1419999999999995</v>
      </c>
      <c r="X132" s="27">
        <v>8.2609999999999992</v>
      </c>
      <c r="Y132" s="27">
        <v>3.5480999999999998</v>
      </c>
      <c r="Z132" s="28">
        <v>0</v>
      </c>
      <c r="AA132" s="28">
        <v>0.11650000000000001</v>
      </c>
      <c r="AB132" s="28">
        <v>0.11650000000000001</v>
      </c>
      <c r="AC132" s="28">
        <v>0.49682504689244911</v>
      </c>
    </row>
    <row r="133" spans="1:29" ht="15" customHeight="1" x14ac:dyDescent="0.25">
      <c r="A133" s="22" t="s">
        <v>101</v>
      </c>
      <c r="B133" s="22" t="s">
        <v>97</v>
      </c>
      <c r="C133" s="22" t="s">
        <v>45</v>
      </c>
      <c r="D133" s="22" t="s">
        <v>22</v>
      </c>
      <c r="E133" s="22" t="s">
        <v>16</v>
      </c>
      <c r="F133" s="22" t="s">
        <v>17</v>
      </c>
      <c r="G133" s="22" t="s">
        <v>17</v>
      </c>
      <c r="H133" s="22" t="s">
        <v>125</v>
      </c>
      <c r="I133" s="22" t="s">
        <v>25</v>
      </c>
      <c r="J133" s="22" t="s">
        <v>121</v>
      </c>
      <c r="K133" s="22" t="s">
        <v>120</v>
      </c>
      <c r="L133" s="23">
        <v>9.4300224417395995E-3</v>
      </c>
      <c r="M133" s="24"/>
      <c r="N133" s="25">
        <v>1.0044311091371001</v>
      </c>
      <c r="O133" s="25">
        <v>0.56580134650437597</v>
      </c>
      <c r="P133" s="26" t="str">
        <f>IF(COUNTIFS('Component Counts'!$A$2:$A$682,Leakers!A129)&gt;0,"yes","no")</f>
        <v>yes</v>
      </c>
      <c r="Q133" s="26" t="str">
        <f t="shared" si="2"/>
        <v>OGI Only</v>
      </c>
      <c r="R133" s="20" t="s">
        <v>193</v>
      </c>
      <c r="S133" s="20" t="s">
        <v>210</v>
      </c>
      <c r="T133" s="20" t="s">
        <v>210</v>
      </c>
      <c r="U133" s="20"/>
      <c r="V133" s="27">
        <v>87.429000000000002</v>
      </c>
      <c r="W133" s="27">
        <v>7.0060000000000002</v>
      </c>
      <c r="X133" s="27">
        <v>2.9079999999999999</v>
      </c>
      <c r="Y133" s="27">
        <v>0.27300000000000002</v>
      </c>
      <c r="Z133" s="28">
        <v>0</v>
      </c>
      <c r="AA133" s="28">
        <v>0.13800000000000001</v>
      </c>
      <c r="AB133" s="28">
        <v>0.13800000000000001</v>
      </c>
      <c r="AC133" s="28">
        <v>0.56830847402065232</v>
      </c>
    </row>
    <row r="134" spans="1:29" ht="15" customHeight="1" x14ac:dyDescent="0.25">
      <c r="A134" s="22" t="s">
        <v>106</v>
      </c>
      <c r="B134" s="22" t="s">
        <v>46</v>
      </c>
      <c r="C134" s="22" t="s">
        <v>105</v>
      </c>
      <c r="D134" s="22" t="s">
        <v>12</v>
      </c>
      <c r="E134" s="22" t="s">
        <v>23</v>
      </c>
      <c r="F134" s="22" t="s">
        <v>24</v>
      </c>
      <c r="G134" s="22" t="s">
        <v>24</v>
      </c>
      <c r="H134" s="22" t="s">
        <v>123</v>
      </c>
      <c r="I134" s="22" t="s">
        <v>15</v>
      </c>
      <c r="J134" s="22" t="s">
        <v>120</v>
      </c>
      <c r="K134" s="22" t="s">
        <v>120</v>
      </c>
      <c r="L134" s="23">
        <v>9.4276462378250908E-3</v>
      </c>
      <c r="M134" s="22">
        <v>50000</v>
      </c>
      <c r="N134" s="25">
        <v>1.01638448734923</v>
      </c>
      <c r="O134" s="25">
        <v>0.56565877426950539</v>
      </c>
      <c r="P134" s="26" t="str">
        <f>IF(COUNTIFS('Component Counts'!$A$2:$A$682,Leakers!A140)&gt;0,"yes","no")</f>
        <v>yes</v>
      </c>
      <c r="Q134" s="26" t="str">
        <f t="shared" si="2"/>
        <v>OGI and FID</v>
      </c>
      <c r="R134" s="20" t="s">
        <v>193</v>
      </c>
      <c r="S134" s="20" t="s">
        <v>210</v>
      </c>
      <c r="T134" s="20" t="s">
        <v>193</v>
      </c>
      <c r="U134" s="20"/>
      <c r="V134" s="27">
        <v>73.108000000000004</v>
      </c>
      <c r="W134" s="27">
        <v>12.269</v>
      </c>
      <c r="X134" s="27">
        <v>7.7270000000000003</v>
      </c>
      <c r="Y134" s="27">
        <v>0.82099999999999995</v>
      </c>
      <c r="Z134" s="28">
        <v>0.12</v>
      </c>
      <c r="AA134" s="28">
        <v>8.77E-2</v>
      </c>
      <c r="AB134" s="28">
        <v>0.12</v>
      </c>
      <c r="AC134" s="28">
        <v>0.57492680330050561</v>
      </c>
    </row>
    <row r="135" spans="1:29" ht="15" customHeight="1" x14ac:dyDescent="0.25">
      <c r="A135" s="22" t="s">
        <v>126</v>
      </c>
      <c r="B135" s="22" t="s">
        <v>38</v>
      </c>
      <c r="C135" s="22" t="s">
        <v>11</v>
      </c>
      <c r="D135" s="22" t="s">
        <v>32</v>
      </c>
      <c r="E135" s="22" t="s">
        <v>23</v>
      </c>
      <c r="F135" s="22" t="s">
        <v>41</v>
      </c>
      <c r="G135" s="22" t="s">
        <v>41</v>
      </c>
      <c r="H135" s="22" t="s">
        <v>125</v>
      </c>
      <c r="I135" s="22" t="s">
        <v>15</v>
      </c>
      <c r="J135" s="22" t="s">
        <v>156</v>
      </c>
      <c r="K135" s="22" t="s">
        <v>120</v>
      </c>
      <c r="L135" s="23">
        <v>9.2720323817536004E-3</v>
      </c>
      <c r="M135" s="24"/>
      <c r="N135" s="25">
        <v>0.95953411290481105</v>
      </c>
      <c r="O135" s="25">
        <v>0.55632194290521597</v>
      </c>
      <c r="P135" s="26" t="str">
        <f>IF(COUNTIFS('Component Counts'!$A$2:$A$682,Leakers!A127)&gt;0,"yes","no")</f>
        <v>yes</v>
      </c>
      <c r="Q135" s="26" t="str">
        <f t="shared" si="2"/>
        <v>OGI Only - No FID Survey</v>
      </c>
      <c r="R135" s="20" t="s">
        <v>194</v>
      </c>
      <c r="S135" s="20" t="s">
        <v>156</v>
      </c>
      <c r="T135" s="20" t="s">
        <v>194</v>
      </c>
      <c r="U135" s="20"/>
      <c r="V135" s="27">
        <v>78.599999999999994</v>
      </c>
      <c r="W135" s="27">
        <v>5.7</v>
      </c>
      <c r="X135" s="27">
        <v>3.4</v>
      </c>
      <c r="Y135" s="27">
        <v>0.71350000000000002</v>
      </c>
      <c r="Z135" s="28">
        <v>0.15</v>
      </c>
      <c r="AA135" s="28" t="s">
        <v>211</v>
      </c>
      <c r="AB135" s="28">
        <v>0.15</v>
      </c>
      <c r="AC135" s="28">
        <v>0.53380988197503776</v>
      </c>
    </row>
    <row r="136" spans="1:29" ht="15" customHeight="1" x14ac:dyDescent="0.25">
      <c r="A136" s="22" t="s">
        <v>81</v>
      </c>
      <c r="B136" s="22" t="s">
        <v>78</v>
      </c>
      <c r="C136" s="22" t="s">
        <v>63</v>
      </c>
      <c r="D136" s="22" t="s">
        <v>12</v>
      </c>
      <c r="E136" s="22" t="s">
        <v>16</v>
      </c>
      <c r="F136" s="22" t="s">
        <v>20</v>
      </c>
      <c r="G136" s="22" t="s">
        <v>20</v>
      </c>
      <c r="H136" s="22" t="s">
        <v>123</v>
      </c>
      <c r="I136" s="22" t="s">
        <v>15</v>
      </c>
      <c r="J136" s="22" t="s">
        <v>120</v>
      </c>
      <c r="K136" s="22" t="s">
        <v>121</v>
      </c>
      <c r="L136" s="23">
        <v>9.1272658657198004E-3</v>
      </c>
      <c r="M136" s="22">
        <v>1247</v>
      </c>
      <c r="N136" s="25">
        <v>0.97859728016434799</v>
      </c>
      <c r="O136" s="25">
        <v>0.54763595194318804</v>
      </c>
      <c r="P136" s="26" t="str">
        <f>IF(COUNTIFS('Component Counts'!$A$2:$A$682,Leakers!A141)&gt;0,"yes","no")</f>
        <v>yes</v>
      </c>
      <c r="Q136" s="26" t="str">
        <f t="shared" si="2"/>
        <v>FID Only</v>
      </c>
      <c r="R136" s="20" t="s">
        <v>193</v>
      </c>
      <c r="S136" s="20" t="s">
        <v>192</v>
      </c>
      <c r="T136" s="20" t="s">
        <v>193</v>
      </c>
      <c r="U136" s="20"/>
      <c r="V136" s="27">
        <v>95.37</v>
      </c>
      <c r="W136" s="27">
        <v>0.62</v>
      </c>
      <c r="X136" s="27">
        <v>0.06</v>
      </c>
      <c r="Y136" s="27">
        <v>0.01</v>
      </c>
      <c r="Z136" s="28">
        <v>0.13</v>
      </c>
      <c r="AA136" s="28">
        <v>6.25E-2</v>
      </c>
      <c r="AB136" s="28">
        <v>0.13</v>
      </c>
      <c r="AC136" s="28">
        <v>0.53591505309181753</v>
      </c>
    </row>
    <row r="137" spans="1:29" ht="15" customHeight="1" x14ac:dyDescent="0.25">
      <c r="A137" s="22" t="s">
        <v>81</v>
      </c>
      <c r="B137" s="22" t="s">
        <v>78</v>
      </c>
      <c r="C137" s="22" t="s">
        <v>63</v>
      </c>
      <c r="D137" s="22" t="s">
        <v>12</v>
      </c>
      <c r="E137" s="22" t="s">
        <v>16</v>
      </c>
      <c r="F137" s="22" t="s">
        <v>17</v>
      </c>
      <c r="G137" s="22" t="s">
        <v>17</v>
      </c>
      <c r="H137" s="22" t="s">
        <v>119</v>
      </c>
      <c r="I137" s="22" t="s">
        <v>15</v>
      </c>
      <c r="J137" s="22" t="s">
        <v>121</v>
      </c>
      <c r="K137" s="22" t="s">
        <v>120</v>
      </c>
      <c r="L137" s="23">
        <v>8.6911144665420392E-3</v>
      </c>
      <c r="M137" s="24"/>
      <c r="N137" s="25">
        <v>0.97859728016434799</v>
      </c>
      <c r="O137" s="25">
        <v>0.5214668679925224</v>
      </c>
      <c r="P137" s="26" t="str">
        <f>IF(COUNTIFS('Component Counts'!$A$2:$A$682,Leakers!A142)&gt;0,"yes","no")</f>
        <v>yes</v>
      </c>
      <c r="Q137" s="26" t="str">
        <f t="shared" si="2"/>
        <v>OGI Only</v>
      </c>
      <c r="R137" s="20" t="s">
        <v>193</v>
      </c>
      <c r="S137" s="20" t="s">
        <v>192</v>
      </c>
      <c r="T137" s="20" t="s">
        <v>193</v>
      </c>
      <c r="U137" s="20"/>
      <c r="V137" s="27">
        <v>95.37</v>
      </c>
      <c r="W137" s="27">
        <v>0.62</v>
      </c>
      <c r="X137" s="27">
        <v>0.06</v>
      </c>
      <c r="Y137" s="27">
        <v>0.01</v>
      </c>
      <c r="Z137" s="28">
        <v>0.18999999999999995</v>
      </c>
      <c r="AA137" s="28">
        <v>0.5706</v>
      </c>
      <c r="AB137" s="28">
        <v>0.18999999999999995</v>
      </c>
      <c r="AC137" s="28">
        <v>0.51030605871330403</v>
      </c>
    </row>
    <row r="138" spans="1:29" ht="15" customHeight="1" x14ac:dyDescent="0.25">
      <c r="A138" s="22" t="s">
        <v>55</v>
      </c>
      <c r="B138" s="22" t="s">
        <v>38</v>
      </c>
      <c r="C138" s="22" t="s">
        <v>45</v>
      </c>
      <c r="D138" s="22" t="s">
        <v>22</v>
      </c>
      <c r="E138" s="22" t="s">
        <v>23</v>
      </c>
      <c r="F138" s="22" t="s">
        <v>131</v>
      </c>
      <c r="G138" s="22" t="s">
        <v>74</v>
      </c>
      <c r="H138" s="22" t="s">
        <v>119</v>
      </c>
      <c r="I138" s="22" t="s">
        <v>25</v>
      </c>
      <c r="J138" s="22" t="s">
        <v>120</v>
      </c>
      <c r="K138" s="22" t="s">
        <v>121</v>
      </c>
      <c r="L138" s="23">
        <v>8.1685409367993501E-3</v>
      </c>
      <c r="M138" s="22">
        <v>30000</v>
      </c>
      <c r="N138" s="25">
        <v>1.00616428223979</v>
      </c>
      <c r="O138" s="25">
        <v>0.49011245620796101</v>
      </c>
      <c r="P138" s="26" t="str">
        <f>IF(COUNTIFS('Component Counts'!$A$2:$A$682,Leakers!A143)&gt;0,"yes","no")</f>
        <v>yes</v>
      </c>
      <c r="Q138" s="26" t="str">
        <f t="shared" si="2"/>
        <v>FID Only</v>
      </c>
      <c r="R138" s="20" t="s">
        <v>193</v>
      </c>
      <c r="S138" s="20" t="s">
        <v>192</v>
      </c>
      <c r="T138" s="20" t="s">
        <v>193</v>
      </c>
      <c r="U138" s="20"/>
      <c r="V138" s="27">
        <v>87.4</v>
      </c>
      <c r="W138" s="27">
        <v>6.5</v>
      </c>
      <c r="X138" s="27">
        <v>2.2000000000000002</v>
      </c>
      <c r="Y138" s="27">
        <v>0.38500000000000001</v>
      </c>
      <c r="Z138" s="28">
        <v>0.13</v>
      </c>
      <c r="AA138" s="28">
        <v>5.8099999999999999E-2</v>
      </c>
      <c r="AB138" s="28">
        <v>0.13</v>
      </c>
      <c r="AC138" s="28">
        <v>0.49313364771726165</v>
      </c>
    </row>
    <row r="139" spans="1:29" ht="15" customHeight="1" x14ac:dyDescent="0.25">
      <c r="A139" s="22" t="s">
        <v>44</v>
      </c>
      <c r="B139" s="22" t="s">
        <v>46</v>
      </c>
      <c r="C139" s="22" t="s">
        <v>45</v>
      </c>
      <c r="D139" s="22" t="s">
        <v>32</v>
      </c>
      <c r="E139" s="22" t="s">
        <v>16</v>
      </c>
      <c r="F139" s="22" t="s">
        <v>17</v>
      </c>
      <c r="G139" s="22" t="s">
        <v>17</v>
      </c>
      <c r="H139" s="22" t="s">
        <v>119</v>
      </c>
      <c r="I139" s="22" t="s">
        <v>15</v>
      </c>
      <c r="J139" s="22" t="s">
        <v>120</v>
      </c>
      <c r="K139" s="22" t="s">
        <v>121</v>
      </c>
      <c r="L139" s="23">
        <v>7.9632364157305197E-3</v>
      </c>
      <c r="M139" s="22">
        <v>12300</v>
      </c>
      <c r="N139" s="25">
        <v>1.01872204584491</v>
      </c>
      <c r="O139" s="25">
        <v>0.47779418494383119</v>
      </c>
      <c r="P139" s="26" t="str">
        <f>IF(COUNTIFS('Component Counts'!$A$2:$A$682,Leakers!A145)&gt;0,"yes","no")</f>
        <v>yes</v>
      </c>
      <c r="Q139" s="26" t="str">
        <f t="shared" si="2"/>
        <v>FID Only</v>
      </c>
      <c r="R139" s="20" t="s">
        <v>193</v>
      </c>
      <c r="S139" s="20" t="s">
        <v>192</v>
      </c>
      <c r="T139" s="20" t="s">
        <v>193</v>
      </c>
      <c r="U139" s="20"/>
      <c r="V139" s="27">
        <v>81.441000000000003</v>
      </c>
      <c r="W139" s="27">
        <v>10.297000000000001</v>
      </c>
      <c r="X139" s="27">
        <v>3.645</v>
      </c>
      <c r="Y139" s="27">
        <v>0.76700000000000002</v>
      </c>
      <c r="Z139" s="28">
        <v>0.13</v>
      </c>
      <c r="AA139" s="28">
        <v>0.1032</v>
      </c>
      <c r="AB139" s="28">
        <v>0.13</v>
      </c>
      <c r="AC139" s="28">
        <v>0.48673946957878322</v>
      </c>
    </row>
    <row r="140" spans="1:29" ht="15" customHeight="1" x14ac:dyDescent="0.25">
      <c r="A140" s="22" t="s">
        <v>21</v>
      </c>
      <c r="B140" s="22" t="s">
        <v>13</v>
      </c>
      <c r="C140" s="22" t="s">
        <v>11</v>
      </c>
      <c r="D140" s="22" t="s">
        <v>22</v>
      </c>
      <c r="E140" s="22" t="s">
        <v>23</v>
      </c>
      <c r="F140" s="22" t="s">
        <v>24</v>
      </c>
      <c r="G140" s="22" t="s">
        <v>24</v>
      </c>
      <c r="H140" s="22" t="s">
        <v>119</v>
      </c>
      <c r="I140" s="22" t="s">
        <v>15</v>
      </c>
      <c r="J140" s="22" t="s">
        <v>120</v>
      </c>
      <c r="K140" s="22" t="s">
        <v>121</v>
      </c>
      <c r="L140" s="23">
        <v>7.6314177009703197E-3</v>
      </c>
      <c r="M140" s="22">
        <v>7943</v>
      </c>
      <c r="N140" s="25">
        <v>0.88437996634419802</v>
      </c>
      <c r="O140" s="25">
        <v>0.45788506205821916</v>
      </c>
      <c r="P140" s="26" t="str">
        <f>IF(COUNTIFS('Component Counts'!$A$2:$A$682,Leakers!A218)&gt;0,"yes","no")</f>
        <v>yes</v>
      </c>
      <c r="Q140" s="26" t="str">
        <f t="shared" si="2"/>
        <v>FID Only</v>
      </c>
      <c r="R140" s="20" t="s">
        <v>193</v>
      </c>
      <c r="S140" s="20" t="s">
        <v>213</v>
      </c>
      <c r="T140" s="20" t="s">
        <v>193</v>
      </c>
      <c r="U140" s="20"/>
      <c r="V140" s="27">
        <v>61.350999999999999</v>
      </c>
      <c r="W140" s="27">
        <v>10.066000000000001</v>
      </c>
      <c r="X140" s="27">
        <v>7.2430000000000003</v>
      </c>
      <c r="Y140" s="27">
        <v>2.2400000000000002</v>
      </c>
      <c r="Z140" s="28">
        <v>0</v>
      </c>
      <c r="AA140" s="28">
        <v>0</v>
      </c>
      <c r="AB140" s="28">
        <v>7.0000000000000007E-2</v>
      </c>
      <c r="AC140" s="28">
        <v>0.40494437577255876</v>
      </c>
    </row>
    <row r="141" spans="1:29" ht="15" customHeight="1" x14ac:dyDescent="0.25">
      <c r="A141" s="22" t="s">
        <v>47</v>
      </c>
      <c r="B141" s="22" t="s">
        <v>46</v>
      </c>
      <c r="C141" s="22" t="s">
        <v>45</v>
      </c>
      <c r="D141" s="22" t="s">
        <v>22</v>
      </c>
      <c r="E141" s="22" t="s">
        <v>16</v>
      </c>
      <c r="F141" s="22" t="s">
        <v>17</v>
      </c>
      <c r="G141" s="22" t="s">
        <v>17</v>
      </c>
      <c r="H141" s="22" t="s">
        <v>125</v>
      </c>
      <c r="I141" s="22" t="s">
        <v>15</v>
      </c>
      <c r="J141" s="22" t="s">
        <v>120</v>
      </c>
      <c r="K141" s="22" t="s">
        <v>121</v>
      </c>
      <c r="L141" s="23">
        <v>7.4974548247614499E-3</v>
      </c>
      <c r="M141" s="22">
        <v>50000</v>
      </c>
      <c r="N141" s="25">
        <v>1.01182793491151</v>
      </c>
      <c r="O141" s="25">
        <v>0.44984728948568697</v>
      </c>
      <c r="P141" s="26" t="str">
        <f>IF(COUNTIFS('Component Counts'!$A$2:$A$682,Leakers!A149)&gt;0,"yes","no")</f>
        <v>yes</v>
      </c>
      <c r="Q141" s="26" t="str">
        <f t="shared" si="2"/>
        <v>FID Only</v>
      </c>
      <c r="R141" s="20" t="s">
        <v>193</v>
      </c>
      <c r="S141" s="20" t="s">
        <v>192</v>
      </c>
      <c r="T141" s="20" t="s">
        <v>193</v>
      </c>
      <c r="U141" s="20"/>
      <c r="V141" s="27">
        <v>77.921000000000006</v>
      </c>
      <c r="W141" s="27">
        <v>11.872999999999999</v>
      </c>
      <c r="X141" s="27">
        <v>4.74</v>
      </c>
      <c r="Y141" s="27">
        <v>0.376</v>
      </c>
      <c r="Z141" s="28">
        <v>0.12</v>
      </c>
      <c r="AA141" s="28">
        <v>0.125</v>
      </c>
      <c r="AB141" s="28">
        <v>0.12</v>
      </c>
      <c r="AC141" s="28">
        <v>0.45516805394584342</v>
      </c>
    </row>
    <row r="142" spans="1:29" ht="15" customHeight="1" x14ac:dyDescent="0.25">
      <c r="A142" s="22" t="s">
        <v>68</v>
      </c>
      <c r="B142" s="22" t="s">
        <v>46</v>
      </c>
      <c r="C142" s="22" t="s">
        <v>63</v>
      </c>
      <c r="D142" s="22" t="s">
        <v>22</v>
      </c>
      <c r="E142" s="22" t="s">
        <v>16</v>
      </c>
      <c r="F142" s="22" t="s">
        <v>24</v>
      </c>
      <c r="G142" s="22" t="s">
        <v>24</v>
      </c>
      <c r="H142" s="22" t="s">
        <v>119</v>
      </c>
      <c r="I142" s="22" t="s">
        <v>15</v>
      </c>
      <c r="J142" s="22" t="s">
        <v>120</v>
      </c>
      <c r="K142" s="22" t="s">
        <v>121</v>
      </c>
      <c r="L142" s="23">
        <v>7.3700603946598E-3</v>
      </c>
      <c r="M142" s="22">
        <v>1650</v>
      </c>
      <c r="N142" s="25">
        <v>0.91208948081737995</v>
      </c>
      <c r="O142" s="25">
        <v>0.44220362367958799</v>
      </c>
      <c r="P142" s="26" t="str">
        <f>IF(COUNTIFS('Component Counts'!$A$2:$A$682,Leakers!A150)&gt;0,"yes","no")</f>
        <v>yes</v>
      </c>
      <c r="Q142" s="26" t="str">
        <f t="shared" si="2"/>
        <v>FID Only</v>
      </c>
      <c r="R142" s="20" t="s">
        <v>193</v>
      </c>
      <c r="S142" s="20" t="s">
        <v>210</v>
      </c>
      <c r="T142" s="20" t="s">
        <v>193</v>
      </c>
      <c r="U142" s="20"/>
      <c r="V142" s="27">
        <v>63.058</v>
      </c>
      <c r="W142" s="27">
        <v>8.1419999999999995</v>
      </c>
      <c r="X142" s="27">
        <v>8.2609999999999992</v>
      </c>
      <c r="Y142" s="27">
        <v>3.5480999999999998</v>
      </c>
      <c r="Z142" s="28">
        <v>0.09</v>
      </c>
      <c r="AA142" s="28">
        <v>0.1246</v>
      </c>
      <c r="AB142" s="28">
        <v>0.09</v>
      </c>
      <c r="AC142" s="28">
        <v>0.4033292735374796</v>
      </c>
    </row>
    <row r="143" spans="1:29" ht="15" customHeight="1" x14ac:dyDescent="0.25">
      <c r="A143" s="22" t="s">
        <v>21</v>
      </c>
      <c r="B143" s="22" t="s">
        <v>13</v>
      </c>
      <c r="C143" s="22" t="s">
        <v>11</v>
      </c>
      <c r="D143" s="22" t="s">
        <v>22</v>
      </c>
      <c r="E143" s="22" t="s">
        <v>23</v>
      </c>
      <c r="F143" s="22" t="s">
        <v>14</v>
      </c>
      <c r="G143" s="22" t="s">
        <v>14</v>
      </c>
      <c r="H143" s="22" t="s">
        <v>122</v>
      </c>
      <c r="I143" s="22" t="s">
        <v>15</v>
      </c>
      <c r="J143" s="22" t="s">
        <v>120</v>
      </c>
      <c r="K143" s="22" t="s">
        <v>121</v>
      </c>
      <c r="L143" s="23">
        <v>7.3379016355483804E-3</v>
      </c>
      <c r="M143" s="22">
        <v>13400</v>
      </c>
      <c r="N143" s="25">
        <v>0.88437996634419802</v>
      </c>
      <c r="O143" s="25">
        <v>0.4402740981329028</v>
      </c>
      <c r="P143" s="26" t="str">
        <f>IF(COUNTIFS('Component Counts'!$A$2:$A$682,Leakers!A148)&gt;0,"yes","no")</f>
        <v>yes</v>
      </c>
      <c r="Q143" s="26" t="str">
        <f t="shared" si="2"/>
        <v>FID Only</v>
      </c>
      <c r="R143" s="20" t="s">
        <v>193</v>
      </c>
      <c r="S143" s="20" t="s">
        <v>213</v>
      </c>
      <c r="T143" s="20" t="s">
        <v>193</v>
      </c>
      <c r="U143" s="20"/>
      <c r="V143" s="27">
        <v>61.350999999999999</v>
      </c>
      <c r="W143" s="27">
        <v>10.066000000000001</v>
      </c>
      <c r="X143" s="27">
        <v>7.2430000000000003</v>
      </c>
      <c r="Y143" s="27">
        <v>2.2400000000000002</v>
      </c>
      <c r="Z143" s="28">
        <v>0</v>
      </c>
      <c r="AA143" s="28">
        <v>0</v>
      </c>
      <c r="AB143" s="28">
        <v>7.0000000000000007E-2</v>
      </c>
      <c r="AC143" s="28">
        <v>0.38936959208899891</v>
      </c>
    </row>
    <row r="144" spans="1:29" ht="15" customHeight="1" x14ac:dyDescent="0.25">
      <c r="A144" s="22" t="s">
        <v>68</v>
      </c>
      <c r="B144" s="22" t="s">
        <v>46</v>
      </c>
      <c r="C144" s="22" t="s">
        <v>63</v>
      </c>
      <c r="D144" s="22" t="s">
        <v>22</v>
      </c>
      <c r="E144" s="22" t="s">
        <v>16</v>
      </c>
      <c r="F144" s="22" t="s">
        <v>20</v>
      </c>
      <c r="G144" s="22" t="s">
        <v>20</v>
      </c>
      <c r="H144" s="22" t="s">
        <v>123</v>
      </c>
      <c r="I144" s="22" t="s">
        <v>15</v>
      </c>
      <c r="J144" s="22" t="s">
        <v>120</v>
      </c>
      <c r="K144" s="22" t="s">
        <v>121</v>
      </c>
      <c r="L144" s="23">
        <v>7.2301040902371903E-3</v>
      </c>
      <c r="M144" s="22">
        <v>1777</v>
      </c>
      <c r="N144" s="25">
        <v>0.83352156863955296</v>
      </c>
      <c r="O144" s="25">
        <v>0.43380624541423141</v>
      </c>
      <c r="P144" s="26" t="str">
        <f>IF(COUNTIFS('Component Counts'!$A$2:$A$682,Leakers!A139)&gt;0,"yes","no")</f>
        <v>yes</v>
      </c>
      <c r="Q144" s="26" t="str">
        <f t="shared" si="2"/>
        <v>FID Only</v>
      </c>
      <c r="R144" s="20" t="s">
        <v>193</v>
      </c>
      <c r="S144" s="20" t="s">
        <v>210</v>
      </c>
      <c r="T144" s="20" t="s">
        <v>210</v>
      </c>
      <c r="U144" s="20"/>
      <c r="V144" s="27">
        <v>63.058</v>
      </c>
      <c r="W144" s="27">
        <v>8.1419999999999995</v>
      </c>
      <c r="X144" s="27">
        <v>8.2609999999999992</v>
      </c>
      <c r="Y144" s="27">
        <v>3.5480999999999998</v>
      </c>
      <c r="Z144" s="28">
        <v>0</v>
      </c>
      <c r="AA144" s="28">
        <v>7.2499999999999995E-2</v>
      </c>
      <c r="AB144" s="28">
        <v>7.2499999999999995E-2</v>
      </c>
      <c r="AC144" s="28">
        <v>0.36158686216330499</v>
      </c>
    </row>
    <row r="145" spans="1:29" ht="15" customHeight="1" x14ac:dyDescent="0.25">
      <c r="A145" s="22" t="s">
        <v>33</v>
      </c>
      <c r="B145" s="22" t="s">
        <v>30</v>
      </c>
      <c r="C145" s="22" t="s">
        <v>11</v>
      </c>
      <c r="D145" s="22" t="s">
        <v>32</v>
      </c>
      <c r="E145" s="22" t="s">
        <v>16</v>
      </c>
      <c r="F145" s="22" t="s">
        <v>17</v>
      </c>
      <c r="G145" s="22" t="s">
        <v>17</v>
      </c>
      <c r="H145" s="22" t="s">
        <v>119</v>
      </c>
      <c r="I145" s="22" t="s">
        <v>15</v>
      </c>
      <c r="J145" s="22" t="s">
        <v>120</v>
      </c>
      <c r="K145" s="22" t="s">
        <v>121</v>
      </c>
      <c r="L145" s="23">
        <v>7.0835349447432704E-3</v>
      </c>
      <c r="M145" s="22">
        <v>2393</v>
      </c>
      <c r="N145" s="25">
        <v>0.80959750257337904</v>
      </c>
      <c r="O145" s="25">
        <v>0.42501209668459622</v>
      </c>
      <c r="P145" s="26" t="str">
        <f>IF(COUNTIFS('Component Counts'!$A$2:$A$682,Leakers!A261)&gt;0,"yes","no")</f>
        <v>yes</v>
      </c>
      <c r="Q145" s="26" t="str">
        <f t="shared" si="2"/>
        <v>FID Only</v>
      </c>
      <c r="R145" s="20" t="s">
        <v>193</v>
      </c>
      <c r="S145" s="20" t="s">
        <v>192</v>
      </c>
      <c r="T145" s="20" t="s">
        <v>193</v>
      </c>
      <c r="U145" s="20"/>
      <c r="V145" s="27">
        <v>78.260000000000005</v>
      </c>
      <c r="W145" s="27">
        <v>0.90100000000000002</v>
      </c>
      <c r="X145" s="27">
        <v>0.17100000000000001</v>
      </c>
      <c r="Y145" s="27">
        <v>8.0000000000000002E-3</v>
      </c>
      <c r="Z145" s="28">
        <v>0</v>
      </c>
      <c r="AA145" s="28">
        <v>4.1999999999999997E-3</v>
      </c>
      <c r="AB145" s="28">
        <v>7.0000000000000007E-2</v>
      </c>
      <c r="AC145" s="28">
        <v>0.34408873203932444</v>
      </c>
    </row>
    <row r="146" spans="1:29" ht="15" customHeight="1" x14ac:dyDescent="0.25">
      <c r="A146" s="22" t="s">
        <v>26</v>
      </c>
      <c r="B146" s="22" t="s">
        <v>13</v>
      </c>
      <c r="C146" s="22" t="s">
        <v>11</v>
      </c>
      <c r="D146" s="22" t="s">
        <v>22</v>
      </c>
      <c r="E146" s="22" t="s">
        <v>23</v>
      </c>
      <c r="F146" s="22" t="s">
        <v>41</v>
      </c>
      <c r="G146" s="22" t="s">
        <v>41</v>
      </c>
      <c r="H146" s="22" t="s">
        <v>119</v>
      </c>
      <c r="I146" s="22" t="s">
        <v>15</v>
      </c>
      <c r="J146" s="22" t="s">
        <v>120</v>
      </c>
      <c r="K146" s="22" t="s">
        <v>120</v>
      </c>
      <c r="L146" s="23">
        <v>7.0443855701264498E-3</v>
      </c>
      <c r="M146" s="22">
        <v>38200</v>
      </c>
      <c r="N146" s="25">
        <v>0.88437996634419802</v>
      </c>
      <c r="O146" s="25">
        <v>0.422663134207587</v>
      </c>
      <c r="P146" s="26" t="str">
        <f>IF(COUNTIFS('Component Counts'!$A$2:$A$682,Leakers!A321)&gt;0,"yes","no")</f>
        <v>yes</v>
      </c>
      <c r="Q146" s="26" t="str">
        <f t="shared" si="2"/>
        <v>OGI and FID</v>
      </c>
      <c r="R146" s="20" t="s">
        <v>193</v>
      </c>
      <c r="S146" s="20" t="s">
        <v>192</v>
      </c>
      <c r="T146" s="20" t="s">
        <v>193</v>
      </c>
      <c r="U146" s="20"/>
      <c r="V146" s="27">
        <v>61.350999999999999</v>
      </c>
      <c r="W146" s="27">
        <v>10.066000000000001</v>
      </c>
      <c r="X146" s="27">
        <v>7.2430000000000003</v>
      </c>
      <c r="Y146" s="27">
        <v>2.2400000000000002</v>
      </c>
      <c r="Z146" s="28">
        <v>0</v>
      </c>
      <c r="AA146" s="28">
        <v>4.4999999999999997E-3</v>
      </c>
      <c r="AB146" s="28">
        <v>7.0000000000000007E-2</v>
      </c>
      <c r="AC146" s="28">
        <v>0.37379480840543894</v>
      </c>
    </row>
    <row r="147" spans="1:29" ht="15" customHeight="1" x14ac:dyDescent="0.25">
      <c r="A147" s="22" t="s">
        <v>79</v>
      </c>
      <c r="B147" s="22" t="s">
        <v>78</v>
      </c>
      <c r="C147" s="22" t="s">
        <v>63</v>
      </c>
      <c r="D147" s="22" t="s">
        <v>32</v>
      </c>
      <c r="E147" s="22" t="s">
        <v>23</v>
      </c>
      <c r="F147" s="22" t="s">
        <v>17</v>
      </c>
      <c r="G147" s="22" t="s">
        <v>17</v>
      </c>
      <c r="H147" s="22" t="s">
        <v>123</v>
      </c>
      <c r="I147" s="22" t="s">
        <v>15</v>
      </c>
      <c r="J147" s="22" t="s">
        <v>121</v>
      </c>
      <c r="K147" s="22" t="s">
        <v>120</v>
      </c>
      <c r="L147" s="23">
        <v>6.9782715951103198E-3</v>
      </c>
      <c r="M147" s="24"/>
      <c r="N147" s="25">
        <v>1.0087634039437201</v>
      </c>
      <c r="O147" s="25">
        <v>0.4186962957066192</v>
      </c>
      <c r="P147" s="26" t="str">
        <f>IF(COUNTIFS('Component Counts'!$A$2:$A$682,Leakers!A151)&gt;0,"yes","no")</f>
        <v>yes</v>
      </c>
      <c r="Q147" s="26" t="str">
        <f t="shared" si="2"/>
        <v>OGI Only</v>
      </c>
      <c r="R147" s="20" t="s">
        <v>193</v>
      </c>
      <c r="S147" s="20" t="s">
        <v>192</v>
      </c>
      <c r="T147" s="20" t="s">
        <v>193</v>
      </c>
      <c r="U147" s="20"/>
      <c r="V147" s="27">
        <v>78.959999999999994</v>
      </c>
      <c r="W147" s="27">
        <v>9.31</v>
      </c>
      <c r="X147" s="27">
        <v>5.15</v>
      </c>
      <c r="Y147" s="27">
        <v>1.19</v>
      </c>
      <c r="Z147" s="28">
        <v>0.09</v>
      </c>
      <c r="AA147" s="28">
        <v>4.5999999999999999E-2</v>
      </c>
      <c r="AB147" s="28">
        <v>0.09</v>
      </c>
      <c r="AC147" s="28">
        <v>0.42236550047563681</v>
      </c>
    </row>
    <row r="148" spans="1:29" ht="15" customHeight="1" x14ac:dyDescent="0.25">
      <c r="A148" s="22" t="s">
        <v>56</v>
      </c>
      <c r="B148" s="22" t="s">
        <v>38</v>
      </c>
      <c r="C148" s="22" t="s">
        <v>45</v>
      </c>
      <c r="D148" s="22" t="s">
        <v>35</v>
      </c>
      <c r="E148" s="22" t="s">
        <v>23</v>
      </c>
      <c r="F148" s="22" t="s">
        <v>57</v>
      </c>
      <c r="G148" s="22" t="s">
        <v>17</v>
      </c>
      <c r="H148" s="22" t="s">
        <v>119</v>
      </c>
      <c r="I148" s="22" t="s">
        <v>15</v>
      </c>
      <c r="J148" s="22" t="s">
        <v>120</v>
      </c>
      <c r="K148" s="22" t="s">
        <v>120</v>
      </c>
      <c r="L148" s="23">
        <v>6.9118423311379101E-3</v>
      </c>
      <c r="M148" s="22">
        <v>3116</v>
      </c>
      <c r="N148" s="25">
        <v>1.00616428223979</v>
      </c>
      <c r="O148" s="25">
        <v>0.41471053986827461</v>
      </c>
      <c r="P148" s="26" t="str">
        <f>IF(COUNTIFS('Component Counts'!$A$2:$A$682,Leakers!A152)&gt;0,"yes","no")</f>
        <v>yes</v>
      </c>
      <c r="Q148" s="26" t="str">
        <f t="shared" si="2"/>
        <v>OGI and FID</v>
      </c>
      <c r="R148" s="20" t="s">
        <v>193</v>
      </c>
      <c r="S148" s="20" t="s">
        <v>192</v>
      </c>
      <c r="T148" s="20" t="s">
        <v>193</v>
      </c>
      <c r="U148" s="20"/>
      <c r="V148" s="27">
        <v>87.4</v>
      </c>
      <c r="W148" s="27">
        <v>6.5</v>
      </c>
      <c r="X148" s="27">
        <v>2.2000000000000002</v>
      </c>
      <c r="Y148" s="27">
        <v>0.38500000000000001</v>
      </c>
      <c r="Z148" s="28">
        <v>0.11</v>
      </c>
      <c r="AA148" s="28">
        <v>0.06</v>
      </c>
      <c r="AB148" s="28">
        <v>0.11</v>
      </c>
      <c r="AC148" s="28">
        <v>0.41726693268383686</v>
      </c>
    </row>
    <row r="149" spans="1:29" ht="15" customHeight="1" x14ac:dyDescent="0.25">
      <c r="A149" s="22" t="s">
        <v>90</v>
      </c>
      <c r="B149" s="22" t="s">
        <v>86</v>
      </c>
      <c r="C149" s="22" t="s">
        <v>63</v>
      </c>
      <c r="D149" s="22" t="s">
        <v>35</v>
      </c>
      <c r="E149" s="22" t="s">
        <v>16</v>
      </c>
      <c r="F149" s="22" t="s">
        <v>17</v>
      </c>
      <c r="G149" s="22" t="s">
        <v>17</v>
      </c>
      <c r="H149" s="22" t="s">
        <v>122</v>
      </c>
      <c r="I149" s="22" t="s">
        <v>15</v>
      </c>
      <c r="J149" s="22" t="s">
        <v>120</v>
      </c>
      <c r="K149" s="22" t="s">
        <v>121</v>
      </c>
      <c r="L149" s="23">
        <v>6.9020593522887298E-3</v>
      </c>
      <c r="M149" s="22">
        <v>3076</v>
      </c>
      <c r="N149" s="25">
        <v>0.89689952155038399</v>
      </c>
      <c r="O149" s="25">
        <v>0.41412356113732379</v>
      </c>
      <c r="P149" s="26" t="str">
        <f>IF(COUNTIFS('Component Counts'!$A$2:$A$682,Leakers!A323)&gt;0,"yes","no")</f>
        <v>yes</v>
      </c>
      <c r="Q149" s="26" t="str">
        <f t="shared" si="2"/>
        <v>FID Only</v>
      </c>
      <c r="R149" s="20" t="s">
        <v>193</v>
      </c>
      <c r="S149" s="20" t="s">
        <v>192</v>
      </c>
      <c r="T149" s="20" t="s">
        <v>193</v>
      </c>
      <c r="U149" s="20"/>
      <c r="V149" s="27">
        <v>73.228999999999999</v>
      </c>
      <c r="W149" s="27">
        <v>6.6829999999999998</v>
      </c>
      <c r="X149" s="27">
        <v>4.3179999999999996</v>
      </c>
      <c r="Y149" s="27">
        <v>0.57800000000000007</v>
      </c>
      <c r="Z149" s="28">
        <v>0</v>
      </c>
      <c r="AA149" s="28">
        <v>8.9999999999999998E-4</v>
      </c>
      <c r="AB149" s="28">
        <v>7.0000000000000007E-2</v>
      </c>
      <c r="AC149" s="28">
        <v>0.37142722384680699</v>
      </c>
    </row>
    <row r="150" spans="1:29" ht="15" customHeight="1" x14ac:dyDescent="0.25">
      <c r="A150" s="22" t="s">
        <v>26</v>
      </c>
      <c r="B150" s="22" t="s">
        <v>13</v>
      </c>
      <c r="C150" s="22" t="s">
        <v>11</v>
      </c>
      <c r="D150" s="22" t="s">
        <v>22</v>
      </c>
      <c r="E150" s="22" t="s">
        <v>23</v>
      </c>
      <c r="F150" s="22" t="s">
        <v>41</v>
      </c>
      <c r="G150" s="22" t="s">
        <v>41</v>
      </c>
      <c r="H150" s="22" t="s">
        <v>119</v>
      </c>
      <c r="I150" s="22" t="s">
        <v>15</v>
      </c>
      <c r="J150" s="22" t="s">
        <v>120</v>
      </c>
      <c r="K150" s="22" t="s">
        <v>120</v>
      </c>
      <c r="L150" s="23">
        <v>6.8487081931784899E-3</v>
      </c>
      <c r="M150" s="22">
        <v>5700</v>
      </c>
      <c r="N150" s="25">
        <v>0.88437996634419802</v>
      </c>
      <c r="O150" s="25">
        <v>0.41092249159070937</v>
      </c>
      <c r="P150" s="26" t="str">
        <f>IF(COUNTIFS('Component Counts'!$A$2:$A$682,Leakers!A58)&gt;0,"yes","no")</f>
        <v>yes</v>
      </c>
      <c r="Q150" s="26" t="str">
        <f t="shared" si="2"/>
        <v>OGI and FID</v>
      </c>
      <c r="R150" s="20" t="s">
        <v>193</v>
      </c>
      <c r="S150" s="20" t="s">
        <v>192</v>
      </c>
      <c r="T150" s="20" t="s">
        <v>193</v>
      </c>
      <c r="U150" s="20"/>
      <c r="V150" s="27">
        <v>61.350999999999999</v>
      </c>
      <c r="W150" s="27">
        <v>10.066000000000001</v>
      </c>
      <c r="X150" s="27">
        <v>7.2430000000000003</v>
      </c>
      <c r="Y150" s="27">
        <v>2.2400000000000002</v>
      </c>
      <c r="Z150" s="28">
        <v>0</v>
      </c>
      <c r="AA150" s="28">
        <v>5</v>
      </c>
      <c r="AB150" s="28">
        <v>7.0000000000000007E-2</v>
      </c>
      <c r="AC150" s="28">
        <v>0.36341161928306559</v>
      </c>
    </row>
    <row r="151" spans="1:29" ht="15" customHeight="1" x14ac:dyDescent="0.25">
      <c r="A151" s="22" t="s">
        <v>21</v>
      </c>
      <c r="B151" s="22" t="s">
        <v>13</v>
      </c>
      <c r="C151" s="22" t="s">
        <v>11</v>
      </c>
      <c r="D151" s="22" t="s">
        <v>22</v>
      </c>
      <c r="E151" s="22" t="s">
        <v>23</v>
      </c>
      <c r="F151" s="22" t="s">
        <v>17</v>
      </c>
      <c r="G151" s="22" t="s">
        <v>17</v>
      </c>
      <c r="H151" s="22" t="s">
        <v>119</v>
      </c>
      <c r="I151" s="22" t="s">
        <v>15</v>
      </c>
      <c r="J151" s="22" t="s">
        <v>120</v>
      </c>
      <c r="K151" s="22" t="s">
        <v>121</v>
      </c>
      <c r="L151" s="23">
        <v>6.6530308162305301E-3</v>
      </c>
      <c r="M151" s="22">
        <v>1072</v>
      </c>
      <c r="N151" s="25">
        <v>0.88437996634419802</v>
      </c>
      <c r="O151" s="25">
        <v>0.3991818489738318</v>
      </c>
      <c r="P151" s="26" t="str">
        <f>IF(COUNTIFS('Component Counts'!$A$2:$A$682,Leakers!A221)&gt;0,"yes","no")</f>
        <v>yes</v>
      </c>
      <c r="Q151" s="26" t="str">
        <f t="shared" si="2"/>
        <v>FID Only</v>
      </c>
      <c r="R151" s="20" t="s">
        <v>193</v>
      </c>
      <c r="S151" s="20" t="s">
        <v>213</v>
      </c>
      <c r="T151" s="20" t="s">
        <v>193</v>
      </c>
      <c r="U151" s="20"/>
      <c r="V151" s="27">
        <v>61.350999999999999</v>
      </c>
      <c r="W151" s="27">
        <v>10.066000000000001</v>
      </c>
      <c r="X151" s="27">
        <v>7.2430000000000003</v>
      </c>
      <c r="Y151" s="27">
        <v>2.2400000000000002</v>
      </c>
      <c r="Z151" s="28">
        <v>0</v>
      </c>
      <c r="AA151" s="28">
        <v>0</v>
      </c>
      <c r="AB151" s="28">
        <v>7.0000000000000007E-2</v>
      </c>
      <c r="AC151" s="28">
        <v>0.35302843016069224</v>
      </c>
    </row>
    <row r="152" spans="1:29" ht="15" customHeight="1" x14ac:dyDescent="0.25">
      <c r="A152" s="22" t="s">
        <v>109</v>
      </c>
      <c r="B152" s="22" t="s">
        <v>46</v>
      </c>
      <c r="C152" s="22" t="s">
        <v>105</v>
      </c>
      <c r="D152" s="22" t="s">
        <v>12</v>
      </c>
      <c r="E152" s="22" t="s">
        <v>23</v>
      </c>
      <c r="F152" s="22" t="s">
        <v>20</v>
      </c>
      <c r="G152" s="22" t="s">
        <v>20</v>
      </c>
      <c r="H152" s="22" t="s">
        <v>119</v>
      </c>
      <c r="I152" s="22" t="s">
        <v>15</v>
      </c>
      <c r="J152" s="22" t="s">
        <v>120</v>
      </c>
      <c r="K152" s="22" t="s">
        <v>121</v>
      </c>
      <c r="L152" s="23">
        <v>6.6186968585303799E-3</v>
      </c>
      <c r="M152" s="22">
        <v>13000</v>
      </c>
      <c r="N152" s="25">
        <v>1.00887221420825</v>
      </c>
      <c r="O152" s="25">
        <v>0.3971218115118228</v>
      </c>
      <c r="P152" s="26" t="str">
        <f>IF(COUNTIFS('Component Counts'!$A$2:$A$682,Leakers!A153)&gt;0,"yes","no")</f>
        <v>yes</v>
      </c>
      <c r="Q152" s="26" t="str">
        <f t="shared" si="2"/>
        <v>FID Only</v>
      </c>
      <c r="R152" s="20" t="s">
        <v>193</v>
      </c>
      <c r="S152" s="20" t="s">
        <v>210</v>
      </c>
      <c r="T152" s="20" t="s">
        <v>193</v>
      </c>
      <c r="U152" s="20"/>
      <c r="V152" s="27">
        <v>71.494</v>
      </c>
      <c r="W152" s="27">
        <v>12.846</v>
      </c>
      <c r="X152" s="27">
        <v>7.7009999999999996</v>
      </c>
      <c r="Y152" s="27">
        <v>0.95900000000000007</v>
      </c>
      <c r="Z152" s="28">
        <v>0.09</v>
      </c>
      <c r="AA152" s="28">
        <v>0.13789999999999999</v>
      </c>
      <c r="AB152" s="28">
        <v>0.09</v>
      </c>
      <c r="AC152" s="28">
        <v>0.40064516129032257</v>
      </c>
    </row>
    <row r="153" spans="1:29" ht="15" customHeight="1" x14ac:dyDescent="0.25">
      <c r="A153" s="22" t="s">
        <v>92</v>
      </c>
      <c r="B153" s="22" t="s">
        <v>86</v>
      </c>
      <c r="C153" s="22" t="s">
        <v>63</v>
      </c>
      <c r="D153" s="22" t="s">
        <v>35</v>
      </c>
      <c r="E153" s="22" t="s">
        <v>16</v>
      </c>
      <c r="F153" s="22" t="s">
        <v>24</v>
      </c>
      <c r="G153" s="22" t="s">
        <v>24</v>
      </c>
      <c r="H153" s="22" t="s">
        <v>119</v>
      </c>
      <c r="I153" s="22" t="s">
        <v>15</v>
      </c>
      <c r="J153" s="22" t="s">
        <v>120</v>
      </c>
      <c r="K153" s="22" t="s">
        <v>121</v>
      </c>
      <c r="L153" s="23">
        <v>6.5929108189145104E-3</v>
      </c>
      <c r="M153" s="22">
        <v>3662</v>
      </c>
      <c r="N153" s="25">
        <v>0.88572720072705302</v>
      </c>
      <c r="O153" s="25">
        <v>0.39557464913487062</v>
      </c>
      <c r="P153" s="26" t="str">
        <f>IF(COUNTIFS('Component Counts'!$A$2:$A$682,Leakers!A215)&gt;0,"yes","no")</f>
        <v>yes</v>
      </c>
      <c r="Q153" s="26" t="str">
        <f t="shared" si="2"/>
        <v>FID Only</v>
      </c>
      <c r="R153" s="20" t="s">
        <v>193</v>
      </c>
      <c r="S153" s="20" t="s">
        <v>192</v>
      </c>
      <c r="T153" s="20" t="s">
        <v>193</v>
      </c>
      <c r="U153" s="20"/>
      <c r="V153" s="27">
        <v>72.881</v>
      </c>
      <c r="W153" s="27">
        <v>6.5949999999999998</v>
      </c>
      <c r="X153" s="27">
        <v>3.9279999999999999</v>
      </c>
      <c r="Y153" s="27">
        <v>0.50700000000000001</v>
      </c>
      <c r="Z153" s="28">
        <v>0</v>
      </c>
      <c r="AA153" s="28">
        <v>2.92E-2</v>
      </c>
      <c r="AB153" s="28">
        <v>7.0000000000000007E-2</v>
      </c>
      <c r="AC153" s="28">
        <v>0.35037122665681497</v>
      </c>
    </row>
    <row r="154" spans="1:29" ht="15" customHeight="1" x14ac:dyDescent="0.25">
      <c r="A154" s="22" t="s">
        <v>21</v>
      </c>
      <c r="B154" s="22" t="s">
        <v>13</v>
      </c>
      <c r="C154" s="22" t="s">
        <v>11</v>
      </c>
      <c r="D154" s="22" t="s">
        <v>22</v>
      </c>
      <c r="E154" s="22" t="s">
        <v>23</v>
      </c>
      <c r="F154" s="22" t="s">
        <v>17</v>
      </c>
      <c r="G154" s="22" t="s">
        <v>17</v>
      </c>
      <c r="H154" s="22" t="s">
        <v>119</v>
      </c>
      <c r="I154" s="22" t="s">
        <v>15</v>
      </c>
      <c r="J154" s="22" t="s">
        <v>120</v>
      </c>
      <c r="K154" s="22" t="s">
        <v>121</v>
      </c>
      <c r="L154" s="23">
        <v>6.5551921277565602E-3</v>
      </c>
      <c r="M154" s="22">
        <v>650</v>
      </c>
      <c r="N154" s="25">
        <v>0.88437996634419802</v>
      </c>
      <c r="O154" s="25">
        <v>0.39331152766539362</v>
      </c>
      <c r="P154" s="26" t="str">
        <f>IF(COUNTIFS('Component Counts'!$A$2:$A$682,Leakers!A222)&gt;0,"yes","no")</f>
        <v>yes</v>
      </c>
      <c r="Q154" s="26" t="str">
        <f t="shared" si="2"/>
        <v>FID Only</v>
      </c>
      <c r="R154" s="20" t="s">
        <v>193</v>
      </c>
      <c r="S154" s="20" t="s">
        <v>213</v>
      </c>
      <c r="T154" s="20" t="s">
        <v>193</v>
      </c>
      <c r="U154" s="20"/>
      <c r="V154" s="27">
        <v>61.350999999999999</v>
      </c>
      <c r="W154" s="27">
        <v>10.066000000000001</v>
      </c>
      <c r="X154" s="27">
        <v>7.2430000000000003</v>
      </c>
      <c r="Y154" s="27">
        <v>2.2400000000000002</v>
      </c>
      <c r="Z154" s="28">
        <v>0</v>
      </c>
      <c r="AA154" s="28">
        <v>0</v>
      </c>
      <c r="AB154" s="28">
        <v>7.0000000000000007E-2</v>
      </c>
      <c r="AC154" s="28">
        <v>0.34783683559950562</v>
      </c>
    </row>
    <row r="155" spans="1:29" ht="15" customHeight="1" x14ac:dyDescent="0.25">
      <c r="A155" s="22" t="s">
        <v>90</v>
      </c>
      <c r="B155" s="22" t="s">
        <v>86</v>
      </c>
      <c r="C155" s="22" t="s">
        <v>63</v>
      </c>
      <c r="D155" s="22" t="s">
        <v>35</v>
      </c>
      <c r="E155" s="22" t="s">
        <v>16</v>
      </c>
      <c r="F155" s="22" t="s">
        <v>91</v>
      </c>
      <c r="G155" s="22" t="s">
        <v>19</v>
      </c>
      <c r="H155" s="22" t="s">
        <v>119</v>
      </c>
      <c r="I155" s="22" t="s">
        <v>15</v>
      </c>
      <c r="J155" s="22" t="s">
        <v>120</v>
      </c>
      <c r="K155" s="22" t="s">
        <v>121</v>
      </c>
      <c r="L155" s="23">
        <v>6.5339495201666596E-3</v>
      </c>
      <c r="M155" s="22">
        <v>3387</v>
      </c>
      <c r="N155" s="25">
        <v>0.89689952155038399</v>
      </c>
      <c r="O155" s="25">
        <v>0.39203697120999959</v>
      </c>
      <c r="P155" s="26" t="str">
        <f>IF(COUNTIFS('Component Counts'!$A$2:$A$682,Leakers!A326)&gt;0,"yes","no")</f>
        <v>yes</v>
      </c>
      <c r="Q155" s="26" t="str">
        <f t="shared" si="2"/>
        <v>FID Only</v>
      </c>
      <c r="R155" s="20" t="s">
        <v>193</v>
      </c>
      <c r="S155" s="20" t="s">
        <v>192</v>
      </c>
      <c r="T155" s="20" t="s">
        <v>193</v>
      </c>
      <c r="U155" s="20"/>
      <c r="V155" s="27">
        <v>73.228999999999999</v>
      </c>
      <c r="W155" s="27">
        <v>6.6829999999999998</v>
      </c>
      <c r="X155" s="27">
        <v>4.3179999999999996</v>
      </c>
      <c r="Y155" s="27">
        <v>0.57800000000000007</v>
      </c>
      <c r="Z155" s="28">
        <v>0</v>
      </c>
      <c r="AA155" s="28">
        <v>1.6000000000000001E-3</v>
      </c>
      <c r="AB155" s="28">
        <v>7.0000000000000007E-2</v>
      </c>
      <c r="AC155" s="28">
        <v>0.35161777190831056</v>
      </c>
    </row>
    <row r="156" spans="1:29" ht="15" customHeight="1" x14ac:dyDescent="0.25">
      <c r="A156" s="22" t="s">
        <v>21</v>
      </c>
      <c r="B156" s="22" t="s">
        <v>13</v>
      </c>
      <c r="C156" s="22" t="s">
        <v>11</v>
      </c>
      <c r="D156" s="22" t="s">
        <v>22</v>
      </c>
      <c r="E156" s="22" t="s">
        <v>23</v>
      </c>
      <c r="F156" s="22" t="s">
        <v>20</v>
      </c>
      <c r="G156" s="22" t="s">
        <v>20</v>
      </c>
      <c r="H156" s="22" t="s">
        <v>28</v>
      </c>
      <c r="I156" s="22" t="s">
        <v>15</v>
      </c>
      <c r="J156" s="22" t="s">
        <v>120</v>
      </c>
      <c r="K156" s="22" t="s">
        <v>121</v>
      </c>
      <c r="L156" s="23">
        <v>6.4573534392825798E-3</v>
      </c>
      <c r="M156" s="22">
        <v>23310</v>
      </c>
      <c r="N156" s="25">
        <v>0.88437996634419802</v>
      </c>
      <c r="O156" s="25">
        <v>0.38744120635695478</v>
      </c>
      <c r="P156" s="26" t="str">
        <f>IF(COUNTIFS('Component Counts'!$A$2:$A$682,Leakers!A225)&gt;0,"yes","no")</f>
        <v>yes</v>
      </c>
      <c r="Q156" s="26" t="str">
        <f t="shared" si="2"/>
        <v>FID Only</v>
      </c>
      <c r="R156" s="20" t="s">
        <v>193</v>
      </c>
      <c r="S156" s="20" t="s">
        <v>213</v>
      </c>
      <c r="T156" s="20" t="s">
        <v>193</v>
      </c>
      <c r="U156" s="20"/>
      <c r="V156" s="27">
        <v>61.350999999999999</v>
      </c>
      <c r="W156" s="27">
        <v>10.066000000000001</v>
      </c>
      <c r="X156" s="27">
        <v>7.2430000000000003</v>
      </c>
      <c r="Y156" s="27">
        <v>2.2400000000000002</v>
      </c>
      <c r="Z156" s="28">
        <v>0</v>
      </c>
      <c r="AA156" s="28">
        <v>0</v>
      </c>
      <c r="AB156" s="28">
        <v>7.0000000000000007E-2</v>
      </c>
      <c r="AC156" s="28">
        <v>0.342645241038319</v>
      </c>
    </row>
    <row r="157" spans="1:29" ht="15" customHeight="1" x14ac:dyDescent="0.25">
      <c r="A157" s="22" t="s">
        <v>21</v>
      </c>
      <c r="B157" s="22" t="s">
        <v>13</v>
      </c>
      <c r="C157" s="22" t="s">
        <v>11</v>
      </c>
      <c r="D157" s="22" t="s">
        <v>22</v>
      </c>
      <c r="E157" s="22" t="s">
        <v>23</v>
      </c>
      <c r="F157" s="22" t="s">
        <v>41</v>
      </c>
      <c r="G157" s="22" t="s">
        <v>41</v>
      </c>
      <c r="H157" s="22" t="s">
        <v>119</v>
      </c>
      <c r="I157" s="22" t="s">
        <v>15</v>
      </c>
      <c r="J157" s="22" t="s">
        <v>120</v>
      </c>
      <c r="K157" s="22" t="s">
        <v>121</v>
      </c>
      <c r="L157" s="23">
        <v>6.3595147508086003E-3</v>
      </c>
      <c r="M157" s="22">
        <v>802</v>
      </c>
      <c r="N157" s="25">
        <v>0.88437996634419802</v>
      </c>
      <c r="O157" s="25">
        <v>0.381570885048516</v>
      </c>
      <c r="P157" s="26" t="str">
        <f>IF(COUNTIFS('Component Counts'!$A$2:$A$682,Leakers!A227)&gt;0,"yes","no")</f>
        <v>yes</v>
      </c>
      <c r="Q157" s="26" t="str">
        <f t="shared" si="2"/>
        <v>FID Only</v>
      </c>
      <c r="R157" s="20" t="s">
        <v>193</v>
      </c>
      <c r="S157" s="20" t="s">
        <v>213</v>
      </c>
      <c r="T157" s="20" t="s">
        <v>193</v>
      </c>
      <c r="U157" s="20"/>
      <c r="V157" s="27">
        <v>61.350999999999999</v>
      </c>
      <c r="W157" s="27">
        <v>10.066000000000001</v>
      </c>
      <c r="X157" s="27">
        <v>7.2430000000000003</v>
      </c>
      <c r="Y157" s="27">
        <v>2.2400000000000002</v>
      </c>
      <c r="Z157" s="28">
        <v>0</v>
      </c>
      <c r="AA157" s="28">
        <v>0</v>
      </c>
      <c r="AB157" s="28">
        <v>7.0000000000000007E-2</v>
      </c>
      <c r="AC157" s="28">
        <v>0.33745364647713227</v>
      </c>
    </row>
    <row r="158" spans="1:29" ht="15" customHeight="1" x14ac:dyDescent="0.25">
      <c r="A158" s="22" t="s">
        <v>92</v>
      </c>
      <c r="B158" s="22" t="s">
        <v>86</v>
      </c>
      <c r="C158" s="22" t="s">
        <v>63</v>
      </c>
      <c r="D158" s="22" t="s">
        <v>35</v>
      </c>
      <c r="E158" s="22" t="s">
        <v>16</v>
      </c>
      <c r="F158" s="22" t="s">
        <v>24</v>
      </c>
      <c r="G158" s="22" t="s">
        <v>24</v>
      </c>
      <c r="H158" s="22" t="s">
        <v>125</v>
      </c>
      <c r="I158" s="22" t="s">
        <v>15</v>
      </c>
      <c r="J158" s="22" t="s">
        <v>120</v>
      </c>
      <c r="K158" s="22" t="s">
        <v>121</v>
      </c>
      <c r="L158" s="23">
        <v>6.2161730578336799E-3</v>
      </c>
      <c r="M158" s="22">
        <v>3903</v>
      </c>
      <c r="N158" s="25">
        <v>0.88572720072705302</v>
      </c>
      <c r="O158" s="25">
        <v>0.37297038347002082</v>
      </c>
      <c r="P158" s="26" t="str">
        <f>IF(COUNTIFS('Component Counts'!$A$2:$A$682,Leakers!A285)&gt;0,"yes","no")</f>
        <v>yes</v>
      </c>
      <c r="Q158" s="26" t="str">
        <f t="shared" si="2"/>
        <v>FID Only</v>
      </c>
      <c r="R158" s="20" t="s">
        <v>193</v>
      </c>
      <c r="S158" s="20" t="s">
        <v>192</v>
      </c>
      <c r="T158" s="20" t="s">
        <v>193</v>
      </c>
      <c r="U158" s="20"/>
      <c r="V158" s="27">
        <v>72.881</v>
      </c>
      <c r="W158" s="27">
        <v>6.5949999999999998</v>
      </c>
      <c r="X158" s="27">
        <v>3.9279999999999999</v>
      </c>
      <c r="Y158" s="27">
        <v>0.50700000000000001</v>
      </c>
      <c r="Z158" s="28">
        <v>0</v>
      </c>
      <c r="AA158" s="28">
        <v>1.14E-2</v>
      </c>
      <c r="AB158" s="28">
        <v>7.0000000000000007E-2</v>
      </c>
      <c r="AC158" s="28">
        <v>0.330350013704997</v>
      </c>
    </row>
    <row r="159" spans="1:29" ht="15" customHeight="1" x14ac:dyDescent="0.25">
      <c r="A159" s="22" t="s">
        <v>75</v>
      </c>
      <c r="B159" s="22" t="s">
        <v>70</v>
      </c>
      <c r="C159" s="22" t="s">
        <v>63</v>
      </c>
      <c r="D159" s="22" t="s">
        <v>12</v>
      </c>
      <c r="E159" s="22" t="s">
        <v>16</v>
      </c>
      <c r="F159" s="22" t="s">
        <v>14</v>
      </c>
      <c r="G159" s="22" t="s">
        <v>14</v>
      </c>
      <c r="H159" s="22" t="s">
        <v>119</v>
      </c>
      <c r="I159" s="22" t="s">
        <v>15</v>
      </c>
      <c r="J159" s="22" t="s">
        <v>120</v>
      </c>
      <c r="K159" s="22" t="s">
        <v>121</v>
      </c>
      <c r="L159" s="23">
        <v>6.0786120839525504E-3</v>
      </c>
      <c r="M159" s="22">
        <v>14500</v>
      </c>
      <c r="N159" s="25">
        <v>0.95449646682824896</v>
      </c>
      <c r="O159" s="25">
        <v>0.36471672503715302</v>
      </c>
      <c r="P159" s="26" t="str">
        <f>IF(COUNTIFS('Component Counts'!$A$2:$A$682,Leakers!A144)&gt;0,"yes","no")</f>
        <v>yes</v>
      </c>
      <c r="Q159" s="26" t="str">
        <f t="shared" si="2"/>
        <v>FID Only</v>
      </c>
      <c r="R159" s="20" t="s">
        <v>194</v>
      </c>
      <c r="S159" s="20" t="s">
        <v>156</v>
      </c>
      <c r="T159" s="20" t="s">
        <v>194</v>
      </c>
      <c r="U159" s="20"/>
      <c r="V159" s="27">
        <v>74.518000000000001</v>
      </c>
      <c r="W159" s="27">
        <v>8.4380000000000006</v>
      </c>
      <c r="X159" s="27">
        <v>6.5510000000000002</v>
      </c>
      <c r="Y159" s="27">
        <v>0.77200000000000002</v>
      </c>
      <c r="Z159" s="28">
        <v>0.1</v>
      </c>
      <c r="AA159" s="28" t="s">
        <v>211</v>
      </c>
      <c r="AB159" s="28">
        <v>0.1</v>
      </c>
      <c r="AC159" s="28">
        <v>0.34812082544113249</v>
      </c>
    </row>
    <row r="160" spans="1:29" ht="15" customHeight="1" x14ac:dyDescent="0.25">
      <c r="A160" s="22" t="s">
        <v>29</v>
      </c>
      <c r="B160" s="22" t="s">
        <v>30</v>
      </c>
      <c r="C160" s="22" t="s">
        <v>11</v>
      </c>
      <c r="D160" s="22" t="s">
        <v>22</v>
      </c>
      <c r="E160" s="22" t="s">
        <v>16</v>
      </c>
      <c r="F160" s="22" t="s">
        <v>20</v>
      </c>
      <c r="G160" s="22" t="s">
        <v>20</v>
      </c>
      <c r="H160" s="22" t="s">
        <v>28</v>
      </c>
      <c r="I160" s="22" t="s">
        <v>15</v>
      </c>
      <c r="J160" s="22" t="s">
        <v>120</v>
      </c>
      <c r="K160" s="22" t="s">
        <v>121</v>
      </c>
      <c r="L160" s="23">
        <v>5.9725201509529396E-3</v>
      </c>
      <c r="M160" s="22">
        <v>50000</v>
      </c>
      <c r="N160" s="25">
        <v>1.0041073037247601</v>
      </c>
      <c r="O160" s="25">
        <v>0.35835120905717638</v>
      </c>
      <c r="P160" s="26" t="str">
        <f>IF(COUNTIFS('Component Counts'!$A$2:$A$682,Leakers!A156)&gt;0,"yes","no")</f>
        <v>yes</v>
      </c>
      <c r="Q160" s="26" t="str">
        <f t="shared" si="2"/>
        <v>FID Only</v>
      </c>
      <c r="R160" s="20" t="s">
        <v>193</v>
      </c>
      <c r="S160" s="20" t="s">
        <v>213</v>
      </c>
      <c r="T160" s="20" t="s">
        <v>193</v>
      </c>
      <c r="U160" s="20"/>
      <c r="V160" s="27">
        <v>89.4</v>
      </c>
      <c r="W160" s="27">
        <v>4.944</v>
      </c>
      <c r="X160" s="27">
        <v>2.0529999999999999</v>
      </c>
      <c r="Y160" s="27">
        <v>0.31720000000000004</v>
      </c>
      <c r="Z160" s="28">
        <v>0.1</v>
      </c>
      <c r="AA160" s="28">
        <v>0.1</v>
      </c>
      <c r="AB160" s="28">
        <v>0.1</v>
      </c>
      <c r="AC160" s="28">
        <v>0.35982306631290956</v>
      </c>
    </row>
    <row r="161" spans="1:29" ht="15" customHeight="1" x14ac:dyDescent="0.25">
      <c r="A161" s="22" t="s">
        <v>21</v>
      </c>
      <c r="B161" s="22" t="s">
        <v>13</v>
      </c>
      <c r="C161" s="22" t="s">
        <v>11</v>
      </c>
      <c r="D161" s="22" t="s">
        <v>22</v>
      </c>
      <c r="E161" s="22" t="s">
        <v>23</v>
      </c>
      <c r="F161" s="22" t="s">
        <v>41</v>
      </c>
      <c r="G161" s="22" t="s">
        <v>41</v>
      </c>
      <c r="H161" s="22" t="s">
        <v>119</v>
      </c>
      <c r="I161" s="22" t="s">
        <v>15</v>
      </c>
      <c r="J161" s="22" t="s">
        <v>120</v>
      </c>
      <c r="K161" s="22" t="s">
        <v>121</v>
      </c>
      <c r="L161" s="23">
        <v>5.9681599969126798E-3</v>
      </c>
      <c r="M161" s="22">
        <v>628</v>
      </c>
      <c r="N161" s="25">
        <v>0.88437996634419802</v>
      </c>
      <c r="O161" s="25">
        <v>0.3580895998147608</v>
      </c>
      <c r="P161" s="26" t="str">
        <f>IF(COUNTIFS('Component Counts'!$A$2:$A$682,Leakers!A233)&gt;0,"yes","no")</f>
        <v>yes</v>
      </c>
      <c r="Q161" s="26" t="str">
        <f t="shared" si="2"/>
        <v>FID Only</v>
      </c>
      <c r="R161" s="20" t="s">
        <v>193</v>
      </c>
      <c r="S161" s="20" t="s">
        <v>213</v>
      </c>
      <c r="T161" s="20" t="s">
        <v>193</v>
      </c>
      <c r="U161" s="20"/>
      <c r="V161" s="27">
        <v>61.350999999999999</v>
      </c>
      <c r="W161" s="27">
        <v>10.066000000000001</v>
      </c>
      <c r="X161" s="27">
        <v>7.2430000000000003</v>
      </c>
      <c r="Y161" s="27">
        <v>2.2400000000000002</v>
      </c>
      <c r="Z161" s="28">
        <v>0</v>
      </c>
      <c r="AA161" s="28">
        <v>0</v>
      </c>
      <c r="AB161" s="28">
        <v>7.0000000000000007E-2</v>
      </c>
      <c r="AC161" s="28">
        <v>0.31668726823238574</v>
      </c>
    </row>
    <row r="162" spans="1:29" ht="15" customHeight="1" x14ac:dyDescent="0.25">
      <c r="A162" s="22" t="s">
        <v>116</v>
      </c>
      <c r="B162" s="22" t="s">
        <v>30</v>
      </c>
      <c r="C162" s="22" t="s">
        <v>105</v>
      </c>
      <c r="D162" s="22" t="s">
        <v>32</v>
      </c>
      <c r="E162" s="22" t="s">
        <v>23</v>
      </c>
      <c r="F162" s="22" t="s">
        <v>17</v>
      </c>
      <c r="G162" s="22" t="s">
        <v>17</v>
      </c>
      <c r="H162" s="22" t="s">
        <v>119</v>
      </c>
      <c r="I162" s="22" t="s">
        <v>15</v>
      </c>
      <c r="J162" s="22" t="s">
        <v>120</v>
      </c>
      <c r="K162" s="22" t="s">
        <v>121</v>
      </c>
      <c r="L162" s="23">
        <v>5.9645229501590997E-3</v>
      </c>
      <c r="M162" s="22">
        <v>18000</v>
      </c>
      <c r="N162" s="25">
        <v>0.93757500426176699</v>
      </c>
      <c r="O162" s="25">
        <v>0.35787137700954597</v>
      </c>
      <c r="P162" s="26" t="str">
        <f>IF(COUNTIFS('Component Counts'!$A$2:$A$682,Leakers!A160)&gt;0,"yes","no")</f>
        <v>yes</v>
      </c>
      <c r="Q162" s="26" t="str">
        <f t="shared" si="2"/>
        <v>FID Only</v>
      </c>
      <c r="R162" s="20" t="s">
        <v>193</v>
      </c>
      <c r="S162" s="20" t="s">
        <v>210</v>
      </c>
      <c r="T162" s="20" t="s">
        <v>193</v>
      </c>
      <c r="U162" s="20"/>
      <c r="V162" s="27">
        <v>56.606999999999999</v>
      </c>
      <c r="W162" s="27">
        <v>13.991</v>
      </c>
      <c r="X162" s="27">
        <v>11.21</v>
      </c>
      <c r="Y162" s="27">
        <v>2.0590000000000002</v>
      </c>
      <c r="Z162" s="28">
        <v>7.0000000000000007E-2</v>
      </c>
      <c r="AA162" s="28">
        <v>4.9700000000000001E-2</v>
      </c>
      <c r="AB162" s="28">
        <v>7.0000000000000007E-2</v>
      </c>
      <c r="AC162" s="28">
        <v>0.33553125782488946</v>
      </c>
    </row>
    <row r="163" spans="1:29" ht="15" customHeight="1" x14ac:dyDescent="0.25">
      <c r="A163" s="22" t="s">
        <v>68</v>
      </c>
      <c r="B163" s="22" t="s">
        <v>46</v>
      </c>
      <c r="C163" s="22" t="s">
        <v>63</v>
      </c>
      <c r="D163" s="22" t="s">
        <v>22</v>
      </c>
      <c r="E163" s="22" t="s">
        <v>16</v>
      </c>
      <c r="F163" s="22" t="s">
        <v>24</v>
      </c>
      <c r="G163" s="22" t="s">
        <v>24</v>
      </c>
      <c r="H163" s="22" t="s">
        <v>119</v>
      </c>
      <c r="I163" s="22" t="s">
        <v>15</v>
      </c>
      <c r="J163" s="22" t="s">
        <v>120</v>
      </c>
      <c r="K163" s="22" t="s">
        <v>121</v>
      </c>
      <c r="L163" s="23">
        <v>5.8968165293688604E-3</v>
      </c>
      <c r="M163" s="22">
        <v>2104</v>
      </c>
      <c r="N163" s="25">
        <v>0.83352156863955296</v>
      </c>
      <c r="O163" s="25">
        <v>0.35380899176213165</v>
      </c>
      <c r="P163" s="26" t="str">
        <f>IF(COUNTIFS('Component Counts'!$A$2:$A$682,Leakers!A146)&gt;0,"yes","no")</f>
        <v>yes</v>
      </c>
      <c r="Q163" s="26" t="str">
        <f t="shared" si="2"/>
        <v>FID Only</v>
      </c>
      <c r="R163" s="20" t="s">
        <v>193</v>
      </c>
      <c r="S163" s="20" t="s">
        <v>210</v>
      </c>
      <c r="T163" s="20" t="s">
        <v>210</v>
      </c>
      <c r="U163" s="20"/>
      <c r="V163" s="27">
        <v>63.058</v>
      </c>
      <c r="W163" s="27">
        <v>8.1419999999999995</v>
      </c>
      <c r="X163" s="27">
        <v>8.2609999999999992</v>
      </c>
      <c r="Y163" s="27">
        <v>3.5480999999999998</v>
      </c>
      <c r="Z163" s="28">
        <v>0</v>
      </c>
      <c r="AA163" s="28">
        <v>6.8000000000000005E-2</v>
      </c>
      <c r="AB163" s="28">
        <v>6.8000000000000005E-2</v>
      </c>
      <c r="AC163" s="28">
        <v>0.29490742581235069</v>
      </c>
    </row>
    <row r="164" spans="1:29" ht="15" customHeight="1" x14ac:dyDescent="0.25">
      <c r="A164" s="22" t="s">
        <v>71</v>
      </c>
      <c r="B164" s="22" t="s">
        <v>70</v>
      </c>
      <c r="C164" s="22" t="s">
        <v>63</v>
      </c>
      <c r="D164" s="22" t="s">
        <v>12</v>
      </c>
      <c r="E164" s="22" t="s">
        <v>16</v>
      </c>
      <c r="F164" s="22" t="s">
        <v>27</v>
      </c>
      <c r="G164" s="22" t="s">
        <v>28</v>
      </c>
      <c r="H164" s="22" t="s">
        <v>119</v>
      </c>
      <c r="I164" s="22" t="s">
        <v>15</v>
      </c>
      <c r="J164" s="22" t="s">
        <v>120</v>
      </c>
      <c r="K164" s="22" t="s">
        <v>121</v>
      </c>
      <c r="L164" s="23">
        <v>5.8862648727127202E-3</v>
      </c>
      <c r="M164" s="22">
        <v>5000</v>
      </c>
      <c r="N164" s="25">
        <v>1.0169045420034999</v>
      </c>
      <c r="O164" s="25">
        <v>0.3531758923627632</v>
      </c>
      <c r="P164" s="26" t="str">
        <f>IF(COUNTIFS('Component Counts'!$A$2:$A$682,Leakers!A147)&gt;0,"yes","no")</f>
        <v>yes</v>
      </c>
      <c r="Q164" s="26" t="str">
        <f t="shared" si="2"/>
        <v>FID Only</v>
      </c>
      <c r="R164" s="20" t="s">
        <v>194</v>
      </c>
      <c r="S164" s="20" t="s">
        <v>156</v>
      </c>
      <c r="T164" s="20" t="s">
        <v>194</v>
      </c>
      <c r="U164" s="20"/>
      <c r="V164" s="27">
        <v>79.370999999999995</v>
      </c>
      <c r="W164" s="27">
        <v>11.191000000000001</v>
      </c>
      <c r="X164" s="27">
        <v>4.0209999999999999</v>
      </c>
      <c r="Y164" s="27">
        <v>0.91599999999999993</v>
      </c>
      <c r="Z164" s="28">
        <v>0.15</v>
      </c>
      <c r="AA164" s="28" t="s">
        <v>211</v>
      </c>
      <c r="AB164" s="28">
        <v>0.15</v>
      </c>
      <c r="AC164" s="28">
        <v>0.35914616906983321</v>
      </c>
    </row>
    <row r="165" spans="1:29" ht="15" customHeight="1" x14ac:dyDescent="0.25">
      <c r="A165" s="22" t="s">
        <v>18</v>
      </c>
      <c r="B165" s="22" t="s">
        <v>13</v>
      </c>
      <c r="C165" s="22" t="s">
        <v>11</v>
      </c>
      <c r="D165" s="22" t="s">
        <v>12</v>
      </c>
      <c r="E165" s="22" t="s">
        <v>16</v>
      </c>
      <c r="F165" s="22" t="s">
        <v>17</v>
      </c>
      <c r="G165" s="22" t="s">
        <v>17</v>
      </c>
      <c r="H165" s="22" t="s">
        <v>28</v>
      </c>
      <c r="I165" s="22" t="s">
        <v>15</v>
      </c>
      <c r="J165" s="22" t="s">
        <v>120</v>
      </c>
      <c r="K165" s="22" t="s">
        <v>120</v>
      </c>
      <c r="L165" s="23">
        <v>5.85812288219144E-3</v>
      </c>
      <c r="M165" s="22">
        <v>50000</v>
      </c>
      <c r="N165" s="25">
        <v>0.987365454624757</v>
      </c>
      <c r="O165" s="25">
        <v>0.35148737293148641</v>
      </c>
      <c r="P165" s="26" t="str">
        <f>IF(COUNTIFS('Component Counts'!$A$2:$A$682,Leakers!A65)&gt;0,"yes","no")</f>
        <v>yes</v>
      </c>
      <c r="Q165" s="26" t="str">
        <f t="shared" si="2"/>
        <v>OGI and FID</v>
      </c>
      <c r="R165" s="20" t="s">
        <v>193</v>
      </c>
      <c r="S165" s="20" t="s">
        <v>192</v>
      </c>
      <c r="T165" s="20" t="s">
        <v>193</v>
      </c>
      <c r="U165" s="20"/>
      <c r="V165" s="27">
        <v>95.685000000000002</v>
      </c>
      <c r="W165" s="27">
        <v>1.0109999999999999</v>
      </c>
      <c r="X165" s="27">
        <v>0.111</v>
      </c>
      <c r="Y165" s="27">
        <v>0.01</v>
      </c>
      <c r="Z165" s="28">
        <v>0</v>
      </c>
      <c r="AA165" s="28">
        <v>1.41</v>
      </c>
      <c r="AB165" s="28">
        <v>7.0000000000000007E-2</v>
      </c>
      <c r="AC165" s="28">
        <v>0.3470464897693587</v>
      </c>
    </row>
    <row r="166" spans="1:29" ht="15" customHeight="1" x14ac:dyDescent="0.25">
      <c r="A166" s="22" t="s">
        <v>90</v>
      </c>
      <c r="B166" s="22" t="s">
        <v>86</v>
      </c>
      <c r="C166" s="22" t="s">
        <v>63</v>
      </c>
      <c r="D166" s="22" t="s">
        <v>35</v>
      </c>
      <c r="E166" s="22" t="s">
        <v>16</v>
      </c>
      <c r="F166" s="22" t="s">
        <v>24</v>
      </c>
      <c r="G166" s="22" t="s">
        <v>24</v>
      </c>
      <c r="H166" s="22" t="s">
        <v>119</v>
      </c>
      <c r="I166" s="22" t="s">
        <v>15</v>
      </c>
      <c r="J166" s="22" t="s">
        <v>120</v>
      </c>
      <c r="K166" s="22" t="s">
        <v>121</v>
      </c>
      <c r="L166" s="23">
        <v>5.7977298559225296E-3</v>
      </c>
      <c r="M166" s="22">
        <v>11200</v>
      </c>
      <c r="N166" s="25">
        <v>0.89689952155038399</v>
      </c>
      <c r="O166" s="25">
        <v>0.34786379135535178</v>
      </c>
      <c r="P166" s="26" t="str">
        <f>IF(COUNTIFS('Component Counts'!$A$2:$A$682,Leakers!A306)&gt;0,"yes","no")</f>
        <v>yes</v>
      </c>
      <c r="Q166" s="26" t="str">
        <f t="shared" si="2"/>
        <v>FID Only</v>
      </c>
      <c r="R166" s="20" t="s">
        <v>193</v>
      </c>
      <c r="S166" s="20" t="s">
        <v>192</v>
      </c>
      <c r="T166" s="20" t="s">
        <v>193</v>
      </c>
      <c r="U166" s="20"/>
      <c r="V166" s="27">
        <v>73.228999999999999</v>
      </c>
      <c r="W166" s="27">
        <v>6.6829999999999998</v>
      </c>
      <c r="X166" s="27">
        <v>4.3179999999999996</v>
      </c>
      <c r="Y166" s="27">
        <v>0.57800000000000007</v>
      </c>
      <c r="Z166" s="28">
        <v>0</v>
      </c>
      <c r="AA166" s="28">
        <v>5.1000000000000004E-3</v>
      </c>
      <c r="AB166" s="28">
        <v>7.0000000000000007E-2</v>
      </c>
      <c r="AC166" s="28">
        <v>0.31199886803131782</v>
      </c>
    </row>
    <row r="167" spans="1:29" ht="15" customHeight="1" x14ac:dyDescent="0.25">
      <c r="A167" s="22" t="s">
        <v>90</v>
      </c>
      <c r="B167" s="22" t="s">
        <v>86</v>
      </c>
      <c r="C167" s="22" t="s">
        <v>63</v>
      </c>
      <c r="D167" s="22" t="s">
        <v>35</v>
      </c>
      <c r="E167" s="22" t="s">
        <v>16</v>
      </c>
      <c r="F167" s="22" t="s">
        <v>91</v>
      </c>
      <c r="G167" s="22" t="s">
        <v>19</v>
      </c>
      <c r="H167" s="22" t="s">
        <v>119</v>
      </c>
      <c r="I167" s="22" t="s">
        <v>15</v>
      </c>
      <c r="J167" s="22" t="s">
        <v>120</v>
      </c>
      <c r="K167" s="22" t="s">
        <v>121</v>
      </c>
      <c r="L167" s="23">
        <v>5.7057023978920101E-3</v>
      </c>
      <c r="M167" s="22">
        <v>1251</v>
      </c>
      <c r="N167" s="25">
        <v>0.89689952155038399</v>
      </c>
      <c r="O167" s="25">
        <v>0.34234214387352063</v>
      </c>
      <c r="P167" s="26" t="str">
        <f>IF(COUNTIFS('Component Counts'!$A$2:$A$682,Leakers!A217)&gt;0,"yes","no")</f>
        <v>yes</v>
      </c>
      <c r="Q167" s="26" t="str">
        <f t="shared" si="2"/>
        <v>FID Only</v>
      </c>
      <c r="R167" s="20" t="s">
        <v>193</v>
      </c>
      <c r="S167" s="20" t="s">
        <v>192</v>
      </c>
      <c r="T167" s="20" t="s">
        <v>193</v>
      </c>
      <c r="U167" s="20"/>
      <c r="V167" s="27">
        <v>73.228999999999999</v>
      </c>
      <c r="W167" s="27">
        <v>6.6829999999999998</v>
      </c>
      <c r="X167" s="27">
        <v>4.3179999999999996</v>
      </c>
      <c r="Y167" s="27">
        <v>0.57800000000000007</v>
      </c>
      <c r="Z167" s="28">
        <v>0</v>
      </c>
      <c r="AA167" s="28">
        <v>3.1800000000000002E-2</v>
      </c>
      <c r="AB167" s="28">
        <v>7.0000000000000007E-2</v>
      </c>
      <c r="AC167" s="28">
        <v>0.30704650504669373</v>
      </c>
    </row>
    <row r="168" spans="1:29" ht="15" customHeight="1" x14ac:dyDescent="0.25">
      <c r="A168" s="22" t="s">
        <v>90</v>
      </c>
      <c r="B168" s="22" t="s">
        <v>86</v>
      </c>
      <c r="C168" s="22" t="s">
        <v>63</v>
      </c>
      <c r="D168" s="22" t="s">
        <v>35</v>
      </c>
      <c r="E168" s="22" t="s">
        <v>16</v>
      </c>
      <c r="F168" s="22" t="s">
        <v>19</v>
      </c>
      <c r="G168" s="22" t="s">
        <v>19</v>
      </c>
      <c r="H168" s="22" t="s">
        <v>119</v>
      </c>
      <c r="I168" s="22" t="s">
        <v>15</v>
      </c>
      <c r="J168" s="22" t="s">
        <v>120</v>
      </c>
      <c r="K168" s="22" t="s">
        <v>121</v>
      </c>
      <c r="L168" s="23">
        <v>5.6136749398615002E-3</v>
      </c>
      <c r="M168" s="22">
        <v>2317</v>
      </c>
      <c r="N168" s="25">
        <v>0.89689952155038399</v>
      </c>
      <c r="O168" s="25">
        <v>0.33682049639168998</v>
      </c>
      <c r="P168" s="26" t="str">
        <f>IF(COUNTIFS('Component Counts'!$A$2:$A$682,Leakers!A294)&gt;0,"yes","no")</f>
        <v>yes</v>
      </c>
      <c r="Q168" s="26" t="str">
        <f t="shared" si="2"/>
        <v>FID Only</v>
      </c>
      <c r="R168" s="20" t="s">
        <v>193</v>
      </c>
      <c r="S168" s="20" t="s">
        <v>192</v>
      </c>
      <c r="T168" s="20" t="s">
        <v>193</v>
      </c>
      <c r="U168" s="20"/>
      <c r="V168" s="27">
        <v>73.228999999999999</v>
      </c>
      <c r="W168" s="27">
        <v>6.6829999999999998</v>
      </c>
      <c r="X168" s="27">
        <v>4.3179999999999996</v>
      </c>
      <c r="Y168" s="27">
        <v>0.57800000000000007</v>
      </c>
      <c r="Z168" s="28">
        <v>0.02</v>
      </c>
      <c r="AA168" s="28">
        <v>1.09E-2</v>
      </c>
      <c r="AB168" s="28">
        <v>7.0000000000000007E-2</v>
      </c>
      <c r="AC168" s="28">
        <v>0.30209414206206964</v>
      </c>
    </row>
    <row r="169" spans="1:29" ht="15" customHeight="1" x14ac:dyDescent="0.25">
      <c r="A169" s="22" t="s">
        <v>90</v>
      </c>
      <c r="B169" s="22" t="s">
        <v>86</v>
      </c>
      <c r="C169" s="22" t="s">
        <v>63</v>
      </c>
      <c r="D169" s="22" t="s">
        <v>35</v>
      </c>
      <c r="E169" s="22" t="s">
        <v>16</v>
      </c>
      <c r="F169" s="22" t="s">
        <v>20</v>
      </c>
      <c r="G169" s="22" t="s">
        <v>20</v>
      </c>
      <c r="H169" s="22" t="s">
        <v>122</v>
      </c>
      <c r="I169" s="22" t="s">
        <v>15</v>
      </c>
      <c r="J169" s="22" t="s">
        <v>120</v>
      </c>
      <c r="K169" s="22" t="s">
        <v>121</v>
      </c>
      <c r="L169" s="23">
        <v>5.6136749398615002E-3</v>
      </c>
      <c r="M169" s="22">
        <v>3278</v>
      </c>
      <c r="N169" s="25">
        <v>0.89689952155038399</v>
      </c>
      <c r="O169" s="25">
        <v>0.33682049639168998</v>
      </c>
      <c r="P169" s="26" t="str">
        <f>IF(COUNTIFS('Component Counts'!$A$2:$A$682,Leakers!A301)&gt;0,"yes","no")</f>
        <v>yes</v>
      </c>
      <c r="Q169" s="26" t="str">
        <f t="shared" si="2"/>
        <v>FID Only</v>
      </c>
      <c r="R169" s="20" t="s">
        <v>193</v>
      </c>
      <c r="S169" s="20" t="s">
        <v>192</v>
      </c>
      <c r="T169" s="20" t="s">
        <v>193</v>
      </c>
      <c r="U169" s="20"/>
      <c r="V169" s="27">
        <v>73.228999999999999</v>
      </c>
      <c r="W169" s="27">
        <v>6.6829999999999998</v>
      </c>
      <c r="X169" s="27">
        <v>4.3179999999999996</v>
      </c>
      <c r="Y169" s="27">
        <v>0.57800000000000007</v>
      </c>
      <c r="Z169" s="28">
        <v>0</v>
      </c>
      <c r="AA169" s="28">
        <v>6.0000000000000001E-3</v>
      </c>
      <c r="AB169" s="28">
        <v>7.0000000000000007E-2</v>
      </c>
      <c r="AC169" s="28">
        <v>0.30209414206206964</v>
      </c>
    </row>
    <row r="170" spans="1:29" ht="15" customHeight="1" x14ac:dyDescent="0.25">
      <c r="A170" s="22" t="s">
        <v>85</v>
      </c>
      <c r="B170" s="22" t="s">
        <v>86</v>
      </c>
      <c r="C170" s="22" t="s">
        <v>63</v>
      </c>
      <c r="D170" s="22" t="s">
        <v>35</v>
      </c>
      <c r="E170" s="22" t="s">
        <v>16</v>
      </c>
      <c r="F170" s="22" t="s">
        <v>17</v>
      </c>
      <c r="G170" s="22" t="s">
        <v>17</v>
      </c>
      <c r="H170" s="22" t="s">
        <v>125</v>
      </c>
      <c r="I170" s="22" t="s">
        <v>15</v>
      </c>
      <c r="J170" s="22" t="s">
        <v>120</v>
      </c>
      <c r="K170" s="22" t="s">
        <v>120</v>
      </c>
      <c r="L170" s="23">
        <v>5.53951463713339E-3</v>
      </c>
      <c r="M170" s="22">
        <v>50000</v>
      </c>
      <c r="N170" s="25">
        <v>0.88729864083072396</v>
      </c>
      <c r="O170" s="25">
        <v>0.33237087822800337</v>
      </c>
      <c r="P170" s="26" t="str">
        <f>IF(COUNTIFS('Component Counts'!$A$2:$A$682,Leakers!A201)&gt;0,"yes","no")</f>
        <v>yes</v>
      </c>
      <c r="Q170" s="26" t="str">
        <f t="shared" si="2"/>
        <v>OGI and FID</v>
      </c>
      <c r="R170" s="20" t="s">
        <v>193</v>
      </c>
      <c r="S170" s="20" t="s">
        <v>192</v>
      </c>
      <c r="T170" s="20" t="s">
        <v>193</v>
      </c>
      <c r="U170" s="20"/>
      <c r="V170" s="27">
        <v>72.900000000000006</v>
      </c>
      <c r="W170" s="27">
        <v>6.5979999999999999</v>
      </c>
      <c r="X170" s="27">
        <v>3.9780000000000002</v>
      </c>
      <c r="Y170" s="27">
        <v>0.54899999999999993</v>
      </c>
      <c r="Z170" s="28">
        <v>0</v>
      </c>
      <c r="AA170" s="28">
        <v>6.25E-2</v>
      </c>
      <c r="AB170" s="28">
        <v>7.0000000000000007E-2</v>
      </c>
      <c r="AC170" s="28">
        <v>0.29491222850342164</v>
      </c>
    </row>
    <row r="171" spans="1:29" ht="15" customHeight="1" x14ac:dyDescent="0.25">
      <c r="A171" s="22" t="s">
        <v>29</v>
      </c>
      <c r="B171" s="22" t="s">
        <v>30</v>
      </c>
      <c r="C171" s="22" t="s">
        <v>11</v>
      </c>
      <c r="D171" s="22" t="s">
        <v>22</v>
      </c>
      <c r="E171" s="22" t="s">
        <v>16</v>
      </c>
      <c r="F171" s="22" t="s">
        <v>17</v>
      </c>
      <c r="G171" s="22" t="s">
        <v>17</v>
      </c>
      <c r="H171" s="22" t="s">
        <v>119</v>
      </c>
      <c r="I171" s="22" t="s">
        <v>15</v>
      </c>
      <c r="J171" s="22" t="s">
        <v>120</v>
      </c>
      <c r="K171" s="22" t="s">
        <v>121</v>
      </c>
      <c r="L171" s="23">
        <v>5.4782426212188996E-3</v>
      </c>
      <c r="M171" s="22">
        <v>50000</v>
      </c>
      <c r="N171" s="25">
        <v>1.0041073037247601</v>
      </c>
      <c r="O171" s="25">
        <v>0.32869455727313396</v>
      </c>
      <c r="P171" s="26" t="str">
        <f>IF(COUNTIFS('Component Counts'!$A$2:$A$682,Leakers!A138)&gt;0,"yes","no")</f>
        <v>yes</v>
      </c>
      <c r="Q171" s="26" t="str">
        <f t="shared" si="2"/>
        <v>FID Only</v>
      </c>
      <c r="R171" s="20" t="s">
        <v>193</v>
      </c>
      <c r="S171" s="20" t="s">
        <v>213</v>
      </c>
      <c r="T171" s="20" t="s">
        <v>193</v>
      </c>
      <c r="U171" s="20"/>
      <c r="V171" s="27">
        <v>89.4</v>
      </c>
      <c r="W171" s="27">
        <v>4.944</v>
      </c>
      <c r="X171" s="27">
        <v>2.0529999999999999</v>
      </c>
      <c r="Y171" s="27">
        <v>0.31720000000000004</v>
      </c>
      <c r="Z171" s="28">
        <v>0</v>
      </c>
      <c r="AA171" s="28">
        <v>0</v>
      </c>
      <c r="AB171" s="28">
        <v>7.0000000000000007E-2</v>
      </c>
      <c r="AC171" s="28">
        <v>0.33004460565253091</v>
      </c>
    </row>
    <row r="172" spans="1:29" ht="15" customHeight="1" x14ac:dyDescent="0.25">
      <c r="A172" s="22" t="s">
        <v>29</v>
      </c>
      <c r="B172" s="22" t="s">
        <v>30</v>
      </c>
      <c r="C172" s="22" t="s">
        <v>11</v>
      </c>
      <c r="D172" s="22" t="s">
        <v>22</v>
      </c>
      <c r="E172" s="22" t="s">
        <v>16</v>
      </c>
      <c r="F172" s="22" t="s">
        <v>20</v>
      </c>
      <c r="G172" s="22" t="s">
        <v>20</v>
      </c>
      <c r="H172" s="22" t="s">
        <v>119</v>
      </c>
      <c r="I172" s="22" t="s">
        <v>15</v>
      </c>
      <c r="J172" s="22" t="s">
        <v>120</v>
      </c>
      <c r="K172" s="22" t="s">
        <v>121</v>
      </c>
      <c r="L172" s="23">
        <v>5.4782426212188996E-3</v>
      </c>
      <c r="M172" s="22">
        <v>35520</v>
      </c>
      <c r="N172" s="25">
        <v>1.0041073037247601</v>
      </c>
      <c r="O172" s="25">
        <v>0.32869455727313396</v>
      </c>
      <c r="P172" s="26" t="str">
        <f>IF(COUNTIFS('Component Counts'!$A$2:$A$682,Leakers!A250)&gt;0,"yes","no")</f>
        <v>yes</v>
      </c>
      <c r="Q172" s="26" t="str">
        <f t="shared" si="2"/>
        <v>FID Only</v>
      </c>
      <c r="R172" s="20" t="s">
        <v>193</v>
      </c>
      <c r="S172" s="20" t="s">
        <v>213</v>
      </c>
      <c r="T172" s="20" t="s">
        <v>193</v>
      </c>
      <c r="U172" s="20"/>
      <c r="V172" s="27">
        <v>89.4</v>
      </c>
      <c r="W172" s="27">
        <v>4.944</v>
      </c>
      <c r="X172" s="27">
        <v>2.0529999999999999</v>
      </c>
      <c r="Y172" s="27">
        <v>0.31720000000000004</v>
      </c>
      <c r="Z172" s="28">
        <v>0</v>
      </c>
      <c r="AA172" s="28">
        <v>0</v>
      </c>
      <c r="AB172" s="28">
        <v>7.0000000000000007E-2</v>
      </c>
      <c r="AC172" s="28">
        <v>0.33004460565253091</v>
      </c>
    </row>
    <row r="173" spans="1:29" ht="15" customHeight="1" x14ac:dyDescent="0.25">
      <c r="A173" s="22" t="s">
        <v>52</v>
      </c>
      <c r="B173" s="22" t="s">
        <v>46</v>
      </c>
      <c r="C173" s="22" t="s">
        <v>45</v>
      </c>
      <c r="D173" s="22" t="s">
        <v>35</v>
      </c>
      <c r="E173" s="22" t="s">
        <v>16</v>
      </c>
      <c r="F173" s="22" t="s">
        <v>128</v>
      </c>
      <c r="G173" s="22" t="s">
        <v>60</v>
      </c>
      <c r="H173" s="22" t="s">
        <v>119</v>
      </c>
      <c r="I173" s="22" t="s">
        <v>25</v>
      </c>
      <c r="J173" s="22" t="s">
        <v>120</v>
      </c>
      <c r="K173" s="22" t="s">
        <v>121</v>
      </c>
      <c r="L173" s="23">
        <v>5.4118500432559996E-3</v>
      </c>
      <c r="M173" s="22">
        <v>4433</v>
      </c>
      <c r="N173" s="25">
        <v>1.0131312122804099</v>
      </c>
      <c r="O173" s="25">
        <v>0.32471100259535995</v>
      </c>
      <c r="P173" s="26" t="str">
        <f>IF(COUNTIFS('Component Counts'!$A$2:$A$682,Leakers!A291)&gt;0,"yes","no")</f>
        <v>yes</v>
      </c>
      <c r="Q173" s="26" t="str">
        <f t="shared" si="2"/>
        <v>FID Only</v>
      </c>
      <c r="R173" s="20" t="s">
        <v>193</v>
      </c>
      <c r="S173" s="20" t="s">
        <v>192</v>
      </c>
      <c r="T173" s="20" t="s">
        <v>193</v>
      </c>
      <c r="U173" s="20"/>
      <c r="V173" s="27">
        <v>81.153000000000006</v>
      </c>
      <c r="W173" s="27">
        <v>10.797000000000001</v>
      </c>
      <c r="X173" s="27">
        <v>3.2930000000000001</v>
      </c>
      <c r="Y173" s="27">
        <v>0.50900000000000001</v>
      </c>
      <c r="Z173" s="28">
        <v>0</v>
      </c>
      <c r="AA173" s="28">
        <v>9.7000000000000003E-3</v>
      </c>
      <c r="AB173" s="28">
        <v>7.0000000000000007E-2</v>
      </c>
      <c r="AC173" s="28">
        <v>0.32897485170022561</v>
      </c>
    </row>
    <row r="174" spans="1:29" ht="15" customHeight="1" x14ac:dyDescent="0.25">
      <c r="A174" s="22" t="s">
        <v>56</v>
      </c>
      <c r="B174" s="22" t="s">
        <v>38</v>
      </c>
      <c r="C174" s="22" t="s">
        <v>45</v>
      </c>
      <c r="D174" s="22" t="s">
        <v>35</v>
      </c>
      <c r="E174" s="22" t="s">
        <v>23</v>
      </c>
      <c r="F174" s="22" t="s">
        <v>136</v>
      </c>
      <c r="G174" s="22" t="s">
        <v>74</v>
      </c>
      <c r="H174" s="22" t="s">
        <v>127</v>
      </c>
      <c r="I174" s="22" t="s">
        <v>15</v>
      </c>
      <c r="J174" s="22" t="s">
        <v>120</v>
      </c>
      <c r="K174" s="22" t="s">
        <v>120</v>
      </c>
      <c r="L174" s="23">
        <v>5.1916073545357801E-3</v>
      </c>
      <c r="M174" s="22">
        <v>23200</v>
      </c>
      <c r="N174" s="25">
        <v>1.00616428223979</v>
      </c>
      <c r="O174" s="25">
        <v>0.31149644127214682</v>
      </c>
      <c r="P174" s="26" t="str">
        <f>IF(COUNTIFS('Component Counts'!$A$2:$A$682,Leakers!A163)&gt;0,"yes","no")</f>
        <v>yes</v>
      </c>
      <c r="Q174" s="26" t="str">
        <f t="shared" si="2"/>
        <v>OGI and FID</v>
      </c>
      <c r="R174" s="20" t="s">
        <v>193</v>
      </c>
      <c r="S174" s="20" t="s">
        <v>192</v>
      </c>
      <c r="T174" s="20" t="s">
        <v>193</v>
      </c>
      <c r="U174" s="20"/>
      <c r="V174" s="27">
        <v>87.4</v>
      </c>
      <c r="W174" s="27">
        <v>6.5</v>
      </c>
      <c r="X174" s="27">
        <v>2.2000000000000002</v>
      </c>
      <c r="Y174" s="27">
        <v>0.38500000000000001</v>
      </c>
      <c r="Z174" s="28">
        <v>7.0000000000000007E-2</v>
      </c>
      <c r="AA174" s="28">
        <v>5.5E-2</v>
      </c>
      <c r="AB174" s="28">
        <v>7.0000000000000007E-2</v>
      </c>
      <c r="AC174" s="28">
        <v>0.31341659325283727</v>
      </c>
    </row>
    <row r="175" spans="1:29" ht="15" customHeight="1" x14ac:dyDescent="0.25">
      <c r="A175" s="22" t="s">
        <v>54</v>
      </c>
      <c r="B175" s="22" t="s">
        <v>38</v>
      </c>
      <c r="C175" s="22" t="s">
        <v>45</v>
      </c>
      <c r="D175" s="22" t="s">
        <v>32</v>
      </c>
      <c r="E175" s="22" t="s">
        <v>23</v>
      </c>
      <c r="F175" s="22" t="s">
        <v>59</v>
      </c>
      <c r="G175" s="22" t="s">
        <v>20</v>
      </c>
      <c r="H175" s="22" t="s">
        <v>28</v>
      </c>
      <c r="I175" s="22" t="s">
        <v>15</v>
      </c>
      <c r="J175" s="22" t="s">
        <v>120</v>
      </c>
      <c r="K175" s="22" t="s">
        <v>121</v>
      </c>
      <c r="L175" s="23">
        <v>5.1916073545357801E-3</v>
      </c>
      <c r="M175" s="22">
        <v>1112</v>
      </c>
      <c r="N175" s="25">
        <v>1.00616428223979</v>
      </c>
      <c r="O175" s="25">
        <v>0.31149644127214682</v>
      </c>
      <c r="P175" s="26" t="str">
        <f>IF(COUNTIFS('Component Counts'!$A$2:$A$682,Leakers!A315)&gt;0,"yes","no")</f>
        <v>yes</v>
      </c>
      <c r="Q175" s="26" t="str">
        <f t="shared" si="2"/>
        <v>FID Only</v>
      </c>
      <c r="R175" s="20" t="s">
        <v>193</v>
      </c>
      <c r="S175" s="20" t="s">
        <v>192</v>
      </c>
      <c r="T175" s="20" t="s">
        <v>193</v>
      </c>
      <c r="U175" s="20"/>
      <c r="V175" s="27">
        <v>87.4</v>
      </c>
      <c r="W175" s="27">
        <v>6.5</v>
      </c>
      <c r="X175" s="27">
        <v>2.2000000000000002</v>
      </c>
      <c r="Y175" s="27">
        <v>0.38500000000000001</v>
      </c>
      <c r="Z175" s="28">
        <v>0</v>
      </c>
      <c r="AA175" s="28">
        <v>2.0999999999999999E-3</v>
      </c>
      <c r="AB175" s="28">
        <v>7.0000000000000007E-2</v>
      </c>
      <c r="AC175" s="28">
        <v>0.31341659325283727</v>
      </c>
    </row>
    <row r="176" spans="1:29" ht="15" customHeight="1" x14ac:dyDescent="0.25">
      <c r="A176" s="22" t="s">
        <v>50</v>
      </c>
      <c r="B176" s="22" t="s">
        <v>46</v>
      </c>
      <c r="C176" s="22" t="s">
        <v>45</v>
      </c>
      <c r="D176" s="22" t="s">
        <v>32</v>
      </c>
      <c r="E176" s="22" t="s">
        <v>16</v>
      </c>
      <c r="F176" s="22" t="s">
        <v>20</v>
      </c>
      <c r="G176" s="22" t="s">
        <v>20</v>
      </c>
      <c r="H176" s="22" t="s">
        <v>119</v>
      </c>
      <c r="I176" s="22" t="s">
        <v>15</v>
      </c>
      <c r="J176" s="22" t="s">
        <v>120</v>
      </c>
      <c r="K176" s="22" t="s">
        <v>121</v>
      </c>
      <c r="L176" s="23">
        <v>5.1663031941151004E-3</v>
      </c>
      <c r="M176" s="22">
        <v>1046</v>
      </c>
      <c r="N176" s="25">
        <v>0.94508989072118599</v>
      </c>
      <c r="O176" s="25">
        <v>0.30997819164690604</v>
      </c>
      <c r="P176" s="26" t="str">
        <f>IF(COUNTIFS('Component Counts'!$A$2:$A$682,Leakers!A293)&gt;0,"yes","no")</f>
        <v>yes</v>
      </c>
      <c r="Q176" s="26" t="str">
        <f t="shared" si="2"/>
        <v>FID Only</v>
      </c>
      <c r="R176" s="20" t="s">
        <v>193</v>
      </c>
      <c r="S176" s="20" t="s">
        <v>192</v>
      </c>
      <c r="T176" s="20" t="s">
        <v>193</v>
      </c>
      <c r="U176" s="20"/>
      <c r="V176" s="27">
        <v>87.418000000000006</v>
      </c>
      <c r="W176" s="27">
        <v>3.1309999999999998</v>
      </c>
      <c r="X176" s="27">
        <v>0.93700000000000006</v>
      </c>
      <c r="Y176" s="27">
        <v>0.26800000000000002</v>
      </c>
      <c r="Z176" s="28">
        <v>0</v>
      </c>
      <c r="AA176" s="28">
        <v>5.3E-3</v>
      </c>
      <c r="AB176" s="28">
        <v>7.0000000000000007E-2</v>
      </c>
      <c r="AC176" s="28">
        <v>0.29295725526952504</v>
      </c>
    </row>
    <row r="177" spans="1:29" ht="15" customHeight="1" x14ac:dyDescent="0.25">
      <c r="A177" s="22" t="s">
        <v>85</v>
      </c>
      <c r="B177" s="22" t="s">
        <v>86</v>
      </c>
      <c r="C177" s="22" t="s">
        <v>63</v>
      </c>
      <c r="D177" s="22" t="s">
        <v>35</v>
      </c>
      <c r="E177" s="22" t="s">
        <v>16</v>
      </c>
      <c r="F177" s="22" t="s">
        <v>17</v>
      </c>
      <c r="G177" s="22" t="s">
        <v>17</v>
      </c>
      <c r="H177" s="22" t="s">
        <v>119</v>
      </c>
      <c r="I177" s="22" t="s">
        <v>15</v>
      </c>
      <c r="J177" s="22" t="s">
        <v>120</v>
      </c>
      <c r="K177" s="22" t="s">
        <v>121</v>
      </c>
      <c r="L177" s="23">
        <v>5.1639543227514698E-3</v>
      </c>
      <c r="M177" s="22">
        <v>6000</v>
      </c>
      <c r="N177" s="25">
        <v>0.88729864083072396</v>
      </c>
      <c r="O177" s="25">
        <v>0.30983725936508821</v>
      </c>
      <c r="P177" s="26" t="str">
        <f>IF(COUNTIFS('Component Counts'!$A$2:$A$682,Leakers!A316)&gt;0,"yes","no")</f>
        <v>yes</v>
      </c>
      <c r="Q177" s="26" t="str">
        <f t="shared" si="2"/>
        <v>FID Only</v>
      </c>
      <c r="R177" s="20" t="s">
        <v>193</v>
      </c>
      <c r="S177" s="20" t="s">
        <v>192</v>
      </c>
      <c r="T177" s="20" t="s">
        <v>193</v>
      </c>
      <c r="U177" s="20"/>
      <c r="V177" s="27">
        <v>72.900000000000006</v>
      </c>
      <c r="W177" s="27">
        <v>6.5979999999999999</v>
      </c>
      <c r="X177" s="27">
        <v>3.9780000000000002</v>
      </c>
      <c r="Y177" s="27">
        <v>0.54899999999999993</v>
      </c>
      <c r="Z177" s="28">
        <v>0</v>
      </c>
      <c r="AA177" s="28">
        <v>3.7000000000000002E-3</v>
      </c>
      <c r="AB177" s="28">
        <v>7.0000000000000007E-2</v>
      </c>
      <c r="AC177" s="28">
        <v>0.27491817911335914</v>
      </c>
    </row>
    <row r="178" spans="1:29" ht="15" customHeight="1" x14ac:dyDescent="0.25">
      <c r="A178" s="22" t="s">
        <v>79</v>
      </c>
      <c r="B178" s="22" t="s">
        <v>78</v>
      </c>
      <c r="C178" s="22" t="s">
        <v>63</v>
      </c>
      <c r="D178" s="22" t="s">
        <v>32</v>
      </c>
      <c r="E178" s="22" t="s">
        <v>23</v>
      </c>
      <c r="F178" s="22" t="s">
        <v>17</v>
      </c>
      <c r="G178" s="22" t="s">
        <v>17</v>
      </c>
      <c r="H178" s="22" t="s">
        <v>123</v>
      </c>
      <c r="I178" s="22" t="s">
        <v>15</v>
      </c>
      <c r="J178" s="22" t="s">
        <v>120</v>
      </c>
      <c r="K178" s="22" t="s">
        <v>121</v>
      </c>
      <c r="L178" s="23">
        <v>5.1341637861922803E-3</v>
      </c>
      <c r="M178" s="22">
        <v>3500</v>
      </c>
      <c r="N178" s="25">
        <v>1.0087634039437201</v>
      </c>
      <c r="O178" s="25">
        <v>0.30804982717153684</v>
      </c>
      <c r="P178" s="26" t="str">
        <f>IF(COUNTIFS('Component Counts'!$A$2:$A$682,Leakers!A302)&gt;0,"yes","no")</f>
        <v>yes</v>
      </c>
      <c r="Q178" s="26" t="str">
        <f t="shared" si="2"/>
        <v>FID Only</v>
      </c>
      <c r="R178" s="20" t="s">
        <v>193</v>
      </c>
      <c r="S178" s="20" t="s">
        <v>192</v>
      </c>
      <c r="T178" s="20" t="s">
        <v>193</v>
      </c>
      <c r="U178" s="20"/>
      <c r="V178" s="27">
        <v>78.959999999999994</v>
      </c>
      <c r="W178" s="27">
        <v>9.31</v>
      </c>
      <c r="X178" s="27">
        <v>5.15</v>
      </c>
      <c r="Y178" s="27">
        <v>1.19</v>
      </c>
      <c r="Z178" s="28">
        <v>0</v>
      </c>
      <c r="AA178" s="28">
        <v>7.0000000000000001E-3</v>
      </c>
      <c r="AB178" s="28">
        <v>7.0000000000000007E-2</v>
      </c>
      <c r="AC178" s="28">
        <v>0.31074939224183495</v>
      </c>
    </row>
    <row r="179" spans="1:29" ht="15" customHeight="1" x14ac:dyDescent="0.25">
      <c r="A179" s="22" t="s">
        <v>81</v>
      </c>
      <c r="B179" s="22" t="s">
        <v>78</v>
      </c>
      <c r="C179" s="22" t="s">
        <v>63</v>
      </c>
      <c r="D179" s="22" t="s">
        <v>12</v>
      </c>
      <c r="E179" s="22" t="s">
        <v>16</v>
      </c>
      <c r="F179" s="22" t="s">
        <v>20</v>
      </c>
      <c r="G179" s="22" t="s">
        <v>20</v>
      </c>
      <c r="H179" s="22" t="s">
        <v>119</v>
      </c>
      <c r="I179" s="22" t="s">
        <v>15</v>
      </c>
      <c r="J179" s="22" t="s">
        <v>120</v>
      </c>
      <c r="K179" s="22" t="s">
        <v>121</v>
      </c>
      <c r="L179" s="23">
        <v>5.0636113660636698E-3</v>
      </c>
      <c r="M179" s="22">
        <v>1146</v>
      </c>
      <c r="N179" s="25">
        <v>0.97859728016434799</v>
      </c>
      <c r="O179" s="25">
        <v>0.30381668196382017</v>
      </c>
      <c r="P179" s="26" t="str">
        <f>IF(COUNTIFS('Component Counts'!$A$2:$A$682,Leakers!A214)&gt;0,"yes","no")</f>
        <v>yes</v>
      </c>
      <c r="Q179" s="26" t="str">
        <f t="shared" si="2"/>
        <v>FID Only</v>
      </c>
      <c r="R179" s="20" t="s">
        <v>193</v>
      </c>
      <c r="S179" s="20" t="s">
        <v>192</v>
      </c>
      <c r="T179" s="20" t="s">
        <v>193</v>
      </c>
      <c r="U179" s="20"/>
      <c r="V179" s="27">
        <v>95.37</v>
      </c>
      <c r="W179" s="27">
        <v>0.62</v>
      </c>
      <c r="X179" s="27">
        <v>0.06</v>
      </c>
      <c r="Y179" s="27">
        <v>0.01</v>
      </c>
      <c r="Z179" s="28">
        <v>0</v>
      </c>
      <c r="AA179" s="28">
        <v>8.8999999999999999E-3</v>
      </c>
      <c r="AB179" s="28">
        <v>7.0000000000000007E-2</v>
      </c>
      <c r="AC179" s="28">
        <v>0.29731417863835102</v>
      </c>
    </row>
    <row r="180" spans="1:29" ht="15" customHeight="1" x14ac:dyDescent="0.25">
      <c r="A180" s="22" t="s">
        <v>81</v>
      </c>
      <c r="B180" s="22" t="s">
        <v>78</v>
      </c>
      <c r="C180" s="22" t="s">
        <v>63</v>
      </c>
      <c r="D180" s="22" t="s">
        <v>12</v>
      </c>
      <c r="E180" s="22" t="s">
        <v>16</v>
      </c>
      <c r="F180" s="22" t="s">
        <v>14</v>
      </c>
      <c r="G180" s="22" t="s">
        <v>14</v>
      </c>
      <c r="H180" s="22" t="s">
        <v>119</v>
      </c>
      <c r="I180" s="22" t="s">
        <v>15</v>
      </c>
      <c r="J180" s="22" t="s">
        <v>120</v>
      </c>
      <c r="K180" s="22" t="s">
        <v>121</v>
      </c>
      <c r="L180" s="23">
        <v>5.0636113660636698E-3</v>
      </c>
      <c r="M180" s="22">
        <v>50000</v>
      </c>
      <c r="N180" s="25">
        <v>0.97859728016434799</v>
      </c>
      <c r="O180" s="25">
        <v>0.30381668196382017</v>
      </c>
      <c r="P180" s="26" t="str">
        <f>IF(COUNTIFS('Component Counts'!$A$2:$A$682,Leakers!A274)&gt;0,"yes","no")</f>
        <v>yes</v>
      </c>
      <c r="Q180" s="26" t="str">
        <f t="shared" si="2"/>
        <v>FID Only</v>
      </c>
      <c r="R180" s="20" t="s">
        <v>193</v>
      </c>
      <c r="S180" s="20" t="s">
        <v>192</v>
      </c>
      <c r="T180" s="20" t="s">
        <v>193</v>
      </c>
      <c r="U180" s="20"/>
      <c r="V180" s="27">
        <v>95.37</v>
      </c>
      <c r="W180" s="27">
        <v>0.62</v>
      </c>
      <c r="X180" s="27">
        <v>0.06</v>
      </c>
      <c r="Y180" s="27">
        <v>0.01</v>
      </c>
      <c r="Z180" s="28">
        <v>0</v>
      </c>
      <c r="AA180" s="28">
        <v>2.0500000000000001E-2</v>
      </c>
      <c r="AB180" s="28">
        <v>7.0000000000000007E-2</v>
      </c>
      <c r="AC180" s="28">
        <v>0.29731417863835102</v>
      </c>
    </row>
    <row r="181" spans="1:29" ht="15" customHeight="1" x14ac:dyDescent="0.25">
      <c r="A181" s="22" t="s">
        <v>52</v>
      </c>
      <c r="B181" s="22" t="s">
        <v>46</v>
      </c>
      <c r="C181" s="22" t="s">
        <v>45</v>
      </c>
      <c r="D181" s="22" t="s">
        <v>35</v>
      </c>
      <c r="E181" s="22" t="s">
        <v>16</v>
      </c>
      <c r="F181" s="22" t="s">
        <v>131</v>
      </c>
      <c r="G181" s="22" t="s">
        <v>74</v>
      </c>
      <c r="H181" s="22" t="s">
        <v>125</v>
      </c>
      <c r="I181" s="22" t="s">
        <v>15</v>
      </c>
      <c r="J181" s="22" t="s">
        <v>120</v>
      </c>
      <c r="K181" s="22" t="s">
        <v>121</v>
      </c>
      <c r="L181" s="23">
        <v>5.0510600403722598E-3</v>
      </c>
      <c r="M181" s="22">
        <v>15600</v>
      </c>
      <c r="N181" s="25">
        <v>1.0131312122804099</v>
      </c>
      <c r="O181" s="25">
        <v>0.3030636024223356</v>
      </c>
      <c r="P181" s="26" t="str">
        <f>IF(COUNTIFS('Component Counts'!$A$2:$A$682,Leakers!A231)&gt;0,"yes","no")</f>
        <v>yes</v>
      </c>
      <c r="Q181" s="26" t="str">
        <f t="shared" si="2"/>
        <v>FID Only</v>
      </c>
      <c r="R181" s="20" t="s">
        <v>193</v>
      </c>
      <c r="S181" s="20" t="s">
        <v>192</v>
      </c>
      <c r="T181" s="20" t="s">
        <v>193</v>
      </c>
      <c r="U181" s="20"/>
      <c r="V181" s="27">
        <v>81.153000000000006</v>
      </c>
      <c r="W181" s="27">
        <v>10.797000000000001</v>
      </c>
      <c r="X181" s="27">
        <v>3.2930000000000001</v>
      </c>
      <c r="Y181" s="27">
        <v>0.50900000000000001</v>
      </c>
      <c r="Z181" s="28">
        <v>0</v>
      </c>
      <c r="AA181" s="28">
        <v>2.1000000000000001E-2</v>
      </c>
      <c r="AB181" s="28">
        <v>7.0000000000000007E-2</v>
      </c>
      <c r="AC181" s="28">
        <v>0.30704319492021059</v>
      </c>
    </row>
    <row r="182" spans="1:29" ht="15" customHeight="1" x14ac:dyDescent="0.25">
      <c r="A182" s="22" t="s">
        <v>29</v>
      </c>
      <c r="B182" s="22" t="s">
        <v>30</v>
      </c>
      <c r="C182" s="22" t="s">
        <v>11</v>
      </c>
      <c r="D182" s="22" t="s">
        <v>22</v>
      </c>
      <c r="E182" s="22" t="s">
        <v>16</v>
      </c>
      <c r="F182" s="22" t="s">
        <v>20</v>
      </c>
      <c r="G182" s="22" t="s">
        <v>20</v>
      </c>
      <c r="H182" s="22" t="s">
        <v>119</v>
      </c>
      <c r="I182" s="22" t="s">
        <v>15</v>
      </c>
      <c r="J182" s="22" t="s">
        <v>120</v>
      </c>
      <c r="K182" s="22" t="s">
        <v>121</v>
      </c>
      <c r="L182" s="23">
        <v>5.0457497827016201E-3</v>
      </c>
      <c r="M182" s="22">
        <v>28970</v>
      </c>
      <c r="N182" s="25">
        <v>1.0041073037247601</v>
      </c>
      <c r="O182" s="25">
        <v>0.30274498696209723</v>
      </c>
      <c r="P182" s="26" t="str">
        <f>IF(COUNTIFS('Component Counts'!$A$2:$A$682,Leakers!A258)&gt;0,"yes","no")</f>
        <v>no</v>
      </c>
      <c r="Q182" s="26" t="str">
        <f t="shared" si="2"/>
        <v>FID Only</v>
      </c>
      <c r="R182" s="20" t="s">
        <v>193</v>
      </c>
      <c r="S182" s="20" t="s">
        <v>213</v>
      </c>
      <c r="T182" s="20" t="s">
        <v>193</v>
      </c>
      <c r="U182" s="20"/>
      <c r="V182" s="27">
        <v>89.4</v>
      </c>
      <c r="W182" s="27">
        <v>4.944</v>
      </c>
      <c r="X182" s="27">
        <v>2.0529999999999999</v>
      </c>
      <c r="Y182" s="27">
        <v>0.31720000000000004</v>
      </c>
      <c r="Z182" s="28">
        <v>0</v>
      </c>
      <c r="AA182" s="28">
        <v>0</v>
      </c>
      <c r="AB182" s="28">
        <v>7.0000000000000007E-2</v>
      </c>
      <c r="AC182" s="28">
        <v>0.30398845257469947</v>
      </c>
    </row>
    <row r="183" spans="1:29" ht="15" customHeight="1" x14ac:dyDescent="0.25">
      <c r="A183" s="22" t="s">
        <v>29</v>
      </c>
      <c r="B183" s="22" t="s">
        <v>30</v>
      </c>
      <c r="C183" s="22" t="s">
        <v>11</v>
      </c>
      <c r="D183" s="22" t="s">
        <v>22</v>
      </c>
      <c r="E183" s="22" t="s">
        <v>16</v>
      </c>
      <c r="F183" s="22" t="s">
        <v>20</v>
      </c>
      <c r="G183" s="22" t="s">
        <v>20</v>
      </c>
      <c r="H183" s="22" t="s">
        <v>119</v>
      </c>
      <c r="I183" s="22" t="s">
        <v>15</v>
      </c>
      <c r="J183" s="22" t="s">
        <v>120</v>
      </c>
      <c r="K183" s="22" t="s">
        <v>121</v>
      </c>
      <c r="L183" s="23">
        <v>5.0457497827016201E-3</v>
      </c>
      <c r="M183" s="22">
        <v>19250</v>
      </c>
      <c r="N183" s="25">
        <v>1.0041073037247601</v>
      </c>
      <c r="O183" s="25">
        <v>0.30274498696209723</v>
      </c>
      <c r="P183" s="26" t="str">
        <f>IF(COUNTIFS('Component Counts'!$A$2:$A$682,Leakers!A259)&gt;0,"yes","no")</f>
        <v>yes</v>
      </c>
      <c r="Q183" s="26" t="str">
        <f t="shared" si="2"/>
        <v>FID Only</v>
      </c>
      <c r="R183" s="20" t="s">
        <v>193</v>
      </c>
      <c r="S183" s="20" t="s">
        <v>213</v>
      </c>
      <c r="T183" s="20" t="s">
        <v>193</v>
      </c>
      <c r="U183" s="20"/>
      <c r="V183" s="27">
        <v>89.4</v>
      </c>
      <c r="W183" s="27">
        <v>4.944</v>
      </c>
      <c r="X183" s="27">
        <v>2.0529999999999999</v>
      </c>
      <c r="Y183" s="27">
        <v>0.31720000000000004</v>
      </c>
      <c r="Z183" s="28">
        <v>0</v>
      </c>
      <c r="AA183" s="28">
        <v>0</v>
      </c>
      <c r="AB183" s="28">
        <v>7.0000000000000007E-2</v>
      </c>
      <c r="AC183" s="28">
        <v>0.30398845257469947</v>
      </c>
    </row>
    <row r="184" spans="1:29" ht="15" customHeight="1" x14ac:dyDescent="0.25">
      <c r="A184" s="22" t="s">
        <v>84</v>
      </c>
      <c r="B184" s="22" t="s">
        <v>78</v>
      </c>
      <c r="C184" s="22" t="s">
        <v>63</v>
      </c>
      <c r="D184" s="22" t="s">
        <v>32</v>
      </c>
      <c r="E184" s="22" t="s">
        <v>16</v>
      </c>
      <c r="F184" s="22" t="s">
        <v>17</v>
      </c>
      <c r="G184" s="22" t="s">
        <v>17</v>
      </c>
      <c r="H184" s="22" t="s">
        <v>125</v>
      </c>
      <c r="I184" s="22" t="s">
        <v>15</v>
      </c>
      <c r="J184" s="22" t="s">
        <v>120</v>
      </c>
      <c r="K184" s="22" t="s">
        <v>120</v>
      </c>
      <c r="L184" s="23">
        <v>5.0135173325979903E-3</v>
      </c>
      <c r="M184" s="22">
        <v>23000</v>
      </c>
      <c r="N184" s="25">
        <v>1.02073916037166</v>
      </c>
      <c r="O184" s="25">
        <v>0.30081103995587943</v>
      </c>
      <c r="P184" s="26" t="str">
        <f>IF(COUNTIFS('Component Counts'!$A$2:$A$682,Leakers!A240)&gt;0,"yes","no")</f>
        <v>yes</v>
      </c>
      <c r="Q184" s="26" t="str">
        <f t="shared" si="2"/>
        <v>OGI and FID</v>
      </c>
      <c r="R184" s="20" t="s">
        <v>193</v>
      </c>
      <c r="S184" s="20" t="s">
        <v>192</v>
      </c>
      <c r="T184" s="20" t="s">
        <v>193</v>
      </c>
      <c r="U184" s="20"/>
      <c r="V184" s="27">
        <v>79.709999999999994</v>
      </c>
      <c r="W184" s="27">
        <v>9.84</v>
      </c>
      <c r="X184" s="27">
        <v>5.22</v>
      </c>
      <c r="Y184" s="27">
        <v>0.98</v>
      </c>
      <c r="Z184" s="28">
        <v>0</v>
      </c>
      <c r="AA184" s="28">
        <v>2.5499999999999998E-2</v>
      </c>
      <c r="AB184" s="28">
        <v>7.0000000000000007E-2</v>
      </c>
      <c r="AC184" s="28">
        <v>0.30704960835509143</v>
      </c>
    </row>
    <row r="185" spans="1:29" ht="15" customHeight="1" x14ac:dyDescent="0.25">
      <c r="A185" s="22" t="s">
        <v>111</v>
      </c>
      <c r="B185" s="22" t="s">
        <v>46</v>
      </c>
      <c r="C185" s="22" t="s">
        <v>105</v>
      </c>
      <c r="D185" s="22" t="s">
        <v>32</v>
      </c>
      <c r="E185" s="22" t="s">
        <v>23</v>
      </c>
      <c r="F185" s="22" t="s">
        <v>17</v>
      </c>
      <c r="G185" s="22" t="s">
        <v>17</v>
      </c>
      <c r="H185" s="22" t="s">
        <v>119</v>
      </c>
      <c r="I185" s="22" t="s">
        <v>25</v>
      </c>
      <c r="J185" s="22" t="s">
        <v>120</v>
      </c>
      <c r="K185" s="22" t="s">
        <v>121</v>
      </c>
      <c r="L185" s="23">
        <v>5.0127063308754802E-3</v>
      </c>
      <c r="M185" s="22">
        <v>768</v>
      </c>
      <c r="N185" s="25">
        <v>1.0015733605932899</v>
      </c>
      <c r="O185" s="25">
        <v>0.30076237985252879</v>
      </c>
      <c r="P185" s="26" t="str">
        <f>IF(COUNTIFS('Component Counts'!$A$2:$A$682,Leakers!A165)&gt;0,"yes","no")</f>
        <v>yes</v>
      </c>
      <c r="Q185" s="26" t="str">
        <f t="shared" si="2"/>
        <v>FID Only</v>
      </c>
      <c r="R185" s="20" t="s">
        <v>193</v>
      </c>
      <c r="S185" s="20" t="s">
        <v>156</v>
      </c>
      <c r="T185" s="20" t="s">
        <v>193</v>
      </c>
      <c r="U185" s="20"/>
      <c r="V185" s="27">
        <v>70.989999999999995</v>
      </c>
      <c r="W185" s="27">
        <v>10.335000000000001</v>
      </c>
      <c r="X185" s="27">
        <v>9.3529999999999998</v>
      </c>
      <c r="Y185" s="27">
        <v>1.343</v>
      </c>
      <c r="Z185" s="28">
        <v>0</v>
      </c>
      <c r="AA185" s="28" t="s">
        <v>211</v>
      </c>
      <c r="AB185" s="28">
        <v>7.0000000000000007E-2</v>
      </c>
      <c r="AC185" s="28">
        <v>0.3012355875289337</v>
      </c>
    </row>
    <row r="186" spans="1:29" ht="15" customHeight="1" x14ac:dyDescent="0.25">
      <c r="A186" s="22" t="s">
        <v>48</v>
      </c>
      <c r="B186" s="22" t="s">
        <v>46</v>
      </c>
      <c r="C186" s="22" t="s">
        <v>45</v>
      </c>
      <c r="D186" s="22" t="s">
        <v>32</v>
      </c>
      <c r="E186" s="22" t="s">
        <v>23</v>
      </c>
      <c r="F186" s="22" t="s">
        <v>14</v>
      </c>
      <c r="G186" s="22" t="s">
        <v>14</v>
      </c>
      <c r="H186" s="22" t="s">
        <v>127</v>
      </c>
      <c r="I186" s="22" t="s">
        <v>15</v>
      </c>
      <c r="J186" s="22" t="s">
        <v>120</v>
      </c>
      <c r="K186" s="22" t="s">
        <v>121</v>
      </c>
      <c r="L186" s="23">
        <v>5.0026455096576902E-3</v>
      </c>
      <c r="M186" s="22">
        <v>50000</v>
      </c>
      <c r="N186" s="25">
        <v>1.0267407511389599</v>
      </c>
      <c r="O186" s="25">
        <v>0.30015873057946141</v>
      </c>
      <c r="P186" s="26" t="str">
        <f>IF(COUNTIFS('Component Counts'!$A$2:$A$682,Leakers!A164)&gt;0,"yes","no")</f>
        <v>yes</v>
      </c>
      <c r="Q186" s="26" t="str">
        <f t="shared" si="2"/>
        <v>FID Only</v>
      </c>
      <c r="R186" s="20" t="s">
        <v>193</v>
      </c>
      <c r="S186" s="20" t="s">
        <v>192</v>
      </c>
      <c r="T186" s="20" t="s">
        <v>193</v>
      </c>
      <c r="U186" s="20"/>
      <c r="V186" s="27">
        <v>80.846000000000004</v>
      </c>
      <c r="W186" s="27">
        <v>11.775</v>
      </c>
      <c r="X186" s="27">
        <v>3.722</v>
      </c>
      <c r="Y186" s="27">
        <v>0.41699999999999998</v>
      </c>
      <c r="Z186" s="28">
        <v>6.9999999999999993E-2</v>
      </c>
      <c r="AA186" s="28">
        <v>1.4999999999999999E-2</v>
      </c>
      <c r="AB186" s="28">
        <v>6.9999999999999993E-2</v>
      </c>
      <c r="AC186" s="28">
        <v>0.30818520049607268</v>
      </c>
    </row>
    <row r="187" spans="1:29" ht="15" customHeight="1" x14ac:dyDescent="0.25">
      <c r="A187" s="22" t="s">
        <v>52</v>
      </c>
      <c r="B187" s="22" t="s">
        <v>46</v>
      </c>
      <c r="C187" s="22" t="s">
        <v>45</v>
      </c>
      <c r="D187" s="22" t="s">
        <v>35</v>
      </c>
      <c r="E187" s="22" t="s">
        <v>16</v>
      </c>
      <c r="F187" s="22" t="s">
        <v>17</v>
      </c>
      <c r="G187" s="22" t="s">
        <v>17</v>
      </c>
      <c r="H187" s="22" t="s">
        <v>129</v>
      </c>
      <c r="I187" s="22" t="s">
        <v>15</v>
      </c>
      <c r="J187" s="22" t="s">
        <v>121</v>
      </c>
      <c r="K187" s="22" t="s">
        <v>120</v>
      </c>
      <c r="L187" s="23">
        <v>4.9789020397955196E-3</v>
      </c>
      <c r="M187" s="24"/>
      <c r="N187" s="25">
        <v>1.0131312122804099</v>
      </c>
      <c r="O187" s="25">
        <v>0.29873412238773117</v>
      </c>
      <c r="P187" s="26" t="str">
        <f>IF(COUNTIFS('Component Counts'!$A$2:$A$682,Leakers!A187)&gt;0,"yes","no")</f>
        <v>yes</v>
      </c>
      <c r="Q187" s="26" t="str">
        <f t="shared" si="2"/>
        <v>OGI Only</v>
      </c>
      <c r="R187" s="20" t="s">
        <v>193</v>
      </c>
      <c r="S187" s="20" t="s">
        <v>192</v>
      </c>
      <c r="T187" s="20" t="s">
        <v>193</v>
      </c>
      <c r="U187" s="20"/>
      <c r="V187" s="27">
        <v>81.153000000000006</v>
      </c>
      <c r="W187" s="27">
        <v>10.797000000000001</v>
      </c>
      <c r="X187" s="27">
        <v>3.2930000000000001</v>
      </c>
      <c r="Y187" s="27">
        <v>0.50900000000000001</v>
      </c>
      <c r="Z187" s="28">
        <v>0</v>
      </c>
      <c r="AA187" s="28">
        <v>9.6000000000000002E-2</v>
      </c>
      <c r="AB187" s="28">
        <v>7.0000000000000007E-2</v>
      </c>
      <c r="AC187" s="28">
        <v>0.30265686356420751</v>
      </c>
    </row>
    <row r="188" spans="1:29" ht="15" customHeight="1" x14ac:dyDescent="0.25">
      <c r="A188" s="22" t="s">
        <v>56</v>
      </c>
      <c r="B188" s="22" t="s">
        <v>38</v>
      </c>
      <c r="C188" s="22" t="s">
        <v>45</v>
      </c>
      <c r="D188" s="22" t="s">
        <v>35</v>
      </c>
      <c r="E188" s="22" t="s">
        <v>23</v>
      </c>
      <c r="F188" s="22" t="s">
        <v>61</v>
      </c>
      <c r="G188" s="22" t="s">
        <v>28</v>
      </c>
      <c r="H188" s="22" t="s">
        <v>119</v>
      </c>
      <c r="I188" s="22" t="s">
        <v>15</v>
      </c>
      <c r="J188" s="22" t="s">
        <v>120</v>
      </c>
      <c r="K188" s="22" t="s">
        <v>121</v>
      </c>
      <c r="L188" s="23">
        <v>4.9752903814301204E-3</v>
      </c>
      <c r="M188" s="22">
        <v>30000</v>
      </c>
      <c r="N188" s="25">
        <v>1.00616428223979</v>
      </c>
      <c r="O188" s="25">
        <v>0.29851742288580724</v>
      </c>
      <c r="P188" s="26" t="str">
        <f>IF(COUNTIFS('Component Counts'!$A$2:$A$682,Leakers!A206)&gt;0,"yes","no")</f>
        <v>yes</v>
      </c>
      <c r="Q188" s="26" t="str">
        <f t="shared" si="2"/>
        <v>FID Only</v>
      </c>
      <c r="R188" s="20" t="s">
        <v>193</v>
      </c>
      <c r="S188" s="20" t="s">
        <v>192</v>
      </c>
      <c r="T188" s="20" t="s">
        <v>193</v>
      </c>
      <c r="U188" s="20"/>
      <c r="V188" s="27">
        <v>87.4</v>
      </c>
      <c r="W188" s="27">
        <v>6.5</v>
      </c>
      <c r="X188" s="27">
        <v>2.2000000000000002</v>
      </c>
      <c r="Y188" s="27">
        <v>0.38500000000000001</v>
      </c>
      <c r="Z188" s="28">
        <v>0</v>
      </c>
      <c r="AA188" s="28">
        <v>1.26E-2</v>
      </c>
      <c r="AB188" s="28">
        <v>7.0000000000000007E-2</v>
      </c>
      <c r="AC188" s="28">
        <v>0.30035756853396905</v>
      </c>
    </row>
    <row r="189" spans="1:29" ht="15" customHeight="1" x14ac:dyDescent="0.25">
      <c r="A189" s="22" t="s">
        <v>56</v>
      </c>
      <c r="B189" s="22" t="s">
        <v>38</v>
      </c>
      <c r="C189" s="22" t="s">
        <v>45</v>
      </c>
      <c r="D189" s="22" t="s">
        <v>35</v>
      </c>
      <c r="E189" s="22" t="s">
        <v>23</v>
      </c>
      <c r="F189" s="22" t="s">
        <v>17</v>
      </c>
      <c r="G189" s="22" t="s">
        <v>17</v>
      </c>
      <c r="H189" s="22" t="s">
        <v>123</v>
      </c>
      <c r="I189" s="22" t="s">
        <v>15</v>
      </c>
      <c r="J189" s="22" t="s">
        <v>120</v>
      </c>
      <c r="K189" s="22" t="s">
        <v>121</v>
      </c>
      <c r="L189" s="23">
        <v>4.9752903814301204E-3</v>
      </c>
      <c r="M189" s="22">
        <v>26000</v>
      </c>
      <c r="N189" s="25">
        <v>1.00616428223979</v>
      </c>
      <c r="O189" s="25">
        <v>0.29851742288580724</v>
      </c>
      <c r="P189" s="26" t="str">
        <f>IF(COUNTIFS('Component Counts'!$A$2:$A$682,Leakers!A256)&gt;0,"yes","no")</f>
        <v>yes</v>
      </c>
      <c r="Q189" s="26" t="str">
        <f t="shared" si="2"/>
        <v>FID Only</v>
      </c>
      <c r="R189" s="20" t="s">
        <v>193</v>
      </c>
      <c r="S189" s="20" t="s">
        <v>192</v>
      </c>
      <c r="T189" s="20" t="s">
        <v>193</v>
      </c>
      <c r="U189" s="20"/>
      <c r="V189" s="27">
        <v>87.4</v>
      </c>
      <c r="W189" s="27">
        <v>6.5</v>
      </c>
      <c r="X189" s="27">
        <v>2.2000000000000002</v>
      </c>
      <c r="Y189" s="27">
        <v>0.38500000000000001</v>
      </c>
      <c r="Z189" s="28">
        <v>0.02</v>
      </c>
      <c r="AA189" s="28">
        <v>0.03</v>
      </c>
      <c r="AB189" s="28">
        <v>7.0000000000000007E-2</v>
      </c>
      <c r="AC189" s="28">
        <v>0.30035756853396905</v>
      </c>
    </row>
    <row r="190" spans="1:29" ht="15" customHeight="1" x14ac:dyDescent="0.25">
      <c r="A190" s="22" t="s">
        <v>53</v>
      </c>
      <c r="B190" s="22" t="s">
        <v>46</v>
      </c>
      <c r="C190" s="22" t="s">
        <v>45</v>
      </c>
      <c r="D190" s="22" t="s">
        <v>22</v>
      </c>
      <c r="E190" s="22" t="s">
        <v>16</v>
      </c>
      <c r="F190" s="22" t="s">
        <v>17</v>
      </c>
      <c r="G190" s="22" t="s">
        <v>17</v>
      </c>
      <c r="H190" s="22" t="s">
        <v>119</v>
      </c>
      <c r="I190" s="22" t="s">
        <v>25</v>
      </c>
      <c r="J190" s="22" t="s">
        <v>120</v>
      </c>
      <c r="K190" s="22" t="s">
        <v>121</v>
      </c>
      <c r="L190" s="23">
        <v>4.9543195077442802E-3</v>
      </c>
      <c r="M190" s="22">
        <v>2816</v>
      </c>
      <c r="N190" s="25">
        <v>0.97438862007590599</v>
      </c>
      <c r="O190" s="25">
        <v>0.29725917046465683</v>
      </c>
      <c r="P190" s="26" t="str">
        <f>IF(COUNTIFS('Component Counts'!$A$2:$A$682,Leakers!A276)&gt;0,"yes","no")</f>
        <v>yes</v>
      </c>
      <c r="Q190" s="26" t="str">
        <f t="shared" si="2"/>
        <v>FID Only</v>
      </c>
      <c r="R190" s="20" t="s">
        <v>193</v>
      </c>
      <c r="S190" s="20" t="s">
        <v>192</v>
      </c>
      <c r="T190" s="20" t="s">
        <v>193</v>
      </c>
      <c r="U190" s="20"/>
      <c r="V190" s="27">
        <v>88.391999999999996</v>
      </c>
      <c r="W190" s="27">
        <v>4.452</v>
      </c>
      <c r="X190" s="27">
        <v>1.024</v>
      </c>
      <c r="Y190" s="27">
        <v>0.38500000000000001</v>
      </c>
      <c r="Z190" s="28">
        <v>0</v>
      </c>
      <c r="AA190" s="28">
        <v>8.0000000000000002E-3</v>
      </c>
      <c r="AB190" s="28">
        <v>7.0000000000000007E-2</v>
      </c>
      <c r="AC190" s="28">
        <v>0.28964595291396567</v>
      </c>
    </row>
    <row r="191" spans="1:29" ht="15" customHeight="1" x14ac:dyDescent="0.25">
      <c r="A191" s="22" t="s">
        <v>81</v>
      </c>
      <c r="B191" s="22" t="s">
        <v>78</v>
      </c>
      <c r="C191" s="22" t="s">
        <v>63</v>
      </c>
      <c r="D191" s="22" t="s">
        <v>12</v>
      </c>
      <c r="E191" s="22" t="s">
        <v>16</v>
      </c>
      <c r="F191" s="22" t="s">
        <v>20</v>
      </c>
      <c r="G191" s="22" t="s">
        <v>20</v>
      </c>
      <c r="H191" s="22" t="s">
        <v>119</v>
      </c>
      <c r="I191" s="22" t="s">
        <v>15</v>
      </c>
      <c r="J191" s="22" t="s">
        <v>120</v>
      </c>
      <c r="K191" s="22" t="s">
        <v>121</v>
      </c>
      <c r="L191" s="23">
        <v>4.8402167469726197E-3</v>
      </c>
      <c r="M191" s="22">
        <v>10100</v>
      </c>
      <c r="N191" s="25">
        <v>0.97859728016434799</v>
      </c>
      <c r="O191" s="25">
        <v>0.29041300481835719</v>
      </c>
      <c r="P191" s="26" t="str">
        <f>IF(COUNTIFS('Component Counts'!$A$2:$A$682,Leakers!A239)&gt;0,"yes","no")</f>
        <v>yes</v>
      </c>
      <c r="Q191" s="26" t="str">
        <f t="shared" si="2"/>
        <v>FID Only</v>
      </c>
      <c r="R191" s="20" t="s">
        <v>193</v>
      </c>
      <c r="S191" s="20" t="s">
        <v>192</v>
      </c>
      <c r="T191" s="20" t="s">
        <v>193</v>
      </c>
      <c r="U191" s="20"/>
      <c r="V191" s="27">
        <v>95.37</v>
      </c>
      <c r="W191" s="27">
        <v>0.62</v>
      </c>
      <c r="X191" s="27">
        <v>0.06</v>
      </c>
      <c r="Y191" s="27">
        <v>0.01</v>
      </c>
      <c r="Z191" s="28">
        <v>0</v>
      </c>
      <c r="AA191" s="28">
        <v>1.2500000000000001E-2</v>
      </c>
      <c r="AB191" s="28">
        <v>7.0000000000000007E-2</v>
      </c>
      <c r="AC191" s="28">
        <v>0.28419737663960021</v>
      </c>
    </row>
    <row r="192" spans="1:29" ht="15" customHeight="1" x14ac:dyDescent="0.25">
      <c r="A192" s="22" t="s">
        <v>84</v>
      </c>
      <c r="B192" s="22" t="s">
        <v>78</v>
      </c>
      <c r="C192" s="22" t="s">
        <v>63</v>
      </c>
      <c r="D192" s="22" t="s">
        <v>32</v>
      </c>
      <c r="E192" s="22" t="s">
        <v>16</v>
      </c>
      <c r="F192" s="22" t="s">
        <v>17</v>
      </c>
      <c r="G192" s="22" t="s">
        <v>17</v>
      </c>
      <c r="H192" s="22" t="s">
        <v>119</v>
      </c>
      <c r="I192" s="22" t="s">
        <v>15</v>
      </c>
      <c r="J192" s="22" t="s">
        <v>120</v>
      </c>
      <c r="K192" s="22" t="s">
        <v>121</v>
      </c>
      <c r="L192" s="23">
        <v>4.79865230405807E-3</v>
      </c>
      <c r="M192" s="22">
        <v>12000</v>
      </c>
      <c r="N192" s="25">
        <v>1.02073916037166</v>
      </c>
      <c r="O192" s="25">
        <v>0.2879191382434842</v>
      </c>
      <c r="P192" s="26" t="str">
        <f>IF(COUNTIFS('Component Counts'!$A$2:$A$682,Leakers!A253)&gt;0,"yes","no")</f>
        <v>yes</v>
      </c>
      <c r="Q192" s="26" t="str">
        <f t="shared" si="2"/>
        <v>FID Only</v>
      </c>
      <c r="R192" s="20" t="s">
        <v>193</v>
      </c>
      <c r="S192" s="20" t="s">
        <v>192</v>
      </c>
      <c r="T192" s="20" t="s">
        <v>193</v>
      </c>
      <c r="U192" s="20"/>
      <c r="V192" s="27">
        <v>79.709999999999994</v>
      </c>
      <c r="W192" s="27">
        <v>9.84</v>
      </c>
      <c r="X192" s="27">
        <v>5.22</v>
      </c>
      <c r="Y192" s="27">
        <v>0.98</v>
      </c>
      <c r="Z192" s="28">
        <v>0</v>
      </c>
      <c r="AA192" s="28">
        <v>2.35E-2</v>
      </c>
      <c r="AB192" s="28">
        <v>7.0000000000000007E-2</v>
      </c>
      <c r="AC192" s="28">
        <v>0.29389033942558751</v>
      </c>
    </row>
    <row r="193" spans="1:29" ht="15" customHeight="1" x14ac:dyDescent="0.25">
      <c r="A193" s="22" t="s">
        <v>54</v>
      </c>
      <c r="B193" s="22" t="s">
        <v>38</v>
      </c>
      <c r="C193" s="22" t="s">
        <v>45</v>
      </c>
      <c r="D193" s="22" t="s">
        <v>32</v>
      </c>
      <c r="E193" s="22" t="s">
        <v>23</v>
      </c>
      <c r="F193" s="22" t="s">
        <v>20</v>
      </c>
      <c r="G193" s="22" t="s">
        <v>20</v>
      </c>
      <c r="H193" s="22" t="s">
        <v>125</v>
      </c>
      <c r="I193" s="22" t="s">
        <v>15</v>
      </c>
      <c r="J193" s="22" t="s">
        <v>120</v>
      </c>
      <c r="K193" s="22" t="s">
        <v>121</v>
      </c>
      <c r="L193" s="23">
        <v>4.7589734083244599E-3</v>
      </c>
      <c r="M193" s="22">
        <v>1349</v>
      </c>
      <c r="N193" s="25">
        <v>1.00616428223979</v>
      </c>
      <c r="O193" s="25">
        <v>0.2855384044994676</v>
      </c>
      <c r="P193" s="26" t="str">
        <f>IF(COUNTIFS('Component Counts'!$A$2:$A$682,Leakers!A317)&gt;0,"yes","no")</f>
        <v>yes</v>
      </c>
      <c r="Q193" s="26" t="str">
        <f t="shared" si="2"/>
        <v>FID Only</v>
      </c>
      <c r="R193" s="20" t="s">
        <v>193</v>
      </c>
      <c r="S193" s="20" t="s">
        <v>192</v>
      </c>
      <c r="T193" s="20" t="s">
        <v>193</v>
      </c>
      <c r="U193" s="20"/>
      <c r="V193" s="27">
        <v>87.4</v>
      </c>
      <c r="W193" s="27">
        <v>6.5</v>
      </c>
      <c r="X193" s="27">
        <v>2.2000000000000002</v>
      </c>
      <c r="Y193" s="27">
        <v>0.38500000000000001</v>
      </c>
      <c r="Z193" s="28">
        <v>0</v>
      </c>
      <c r="AA193" s="28">
        <v>2.3999999999999998E-3</v>
      </c>
      <c r="AB193" s="28">
        <v>7.0000000000000007E-2</v>
      </c>
      <c r="AC193" s="28">
        <v>0.28729854381510078</v>
      </c>
    </row>
    <row r="194" spans="1:29" ht="15" customHeight="1" x14ac:dyDescent="0.25">
      <c r="A194" s="22" t="s">
        <v>84</v>
      </c>
      <c r="B194" s="22" t="s">
        <v>78</v>
      </c>
      <c r="C194" s="22" t="s">
        <v>63</v>
      </c>
      <c r="D194" s="22" t="s">
        <v>32</v>
      </c>
      <c r="E194" s="22" t="s">
        <v>16</v>
      </c>
      <c r="F194" s="22" t="s">
        <v>17</v>
      </c>
      <c r="G194" s="22" t="s">
        <v>17</v>
      </c>
      <c r="H194" s="22" t="s">
        <v>119</v>
      </c>
      <c r="I194" s="22" t="s">
        <v>15</v>
      </c>
      <c r="J194" s="22" t="s">
        <v>120</v>
      </c>
      <c r="K194" s="22" t="s">
        <v>121</v>
      </c>
      <c r="L194" s="23">
        <v>4.7270306278781003E-3</v>
      </c>
      <c r="M194" s="22">
        <v>680</v>
      </c>
      <c r="N194" s="25">
        <v>1.02073916037166</v>
      </c>
      <c r="O194" s="25">
        <v>0.28362183767268601</v>
      </c>
      <c r="P194" s="26" t="str">
        <f>IF(COUNTIFS('Component Counts'!$A$2:$A$682,Leakers!A309)&gt;0,"yes","no")</f>
        <v>yes</v>
      </c>
      <c r="Q194" s="26" t="str">
        <f t="shared" ref="Q194:Q257" si="3">IF(J194="y",IF(K194="y","OGI and FID","FID Only"),IF(J194="n","OGI Only","OGI Only - No FID Survey"))</f>
        <v>FID Only</v>
      </c>
      <c r="R194" s="20" t="s">
        <v>193</v>
      </c>
      <c r="S194" s="20" t="s">
        <v>192</v>
      </c>
      <c r="T194" s="20" t="s">
        <v>193</v>
      </c>
      <c r="U194" s="20"/>
      <c r="V194" s="27">
        <v>79.709999999999994</v>
      </c>
      <c r="W194" s="27">
        <v>9.84</v>
      </c>
      <c r="X194" s="27">
        <v>5.22</v>
      </c>
      <c r="Y194" s="27">
        <v>0.98</v>
      </c>
      <c r="Z194" s="28">
        <v>0</v>
      </c>
      <c r="AA194" s="28">
        <v>6.4999999999999997E-3</v>
      </c>
      <c r="AB194" s="28">
        <v>7.0000000000000007E-2</v>
      </c>
      <c r="AC194" s="28">
        <v>0.28950391644908618</v>
      </c>
    </row>
    <row r="195" spans="1:29" ht="15" customHeight="1" x14ac:dyDescent="0.25">
      <c r="A195" s="22" t="s">
        <v>79</v>
      </c>
      <c r="B195" s="22" t="s">
        <v>78</v>
      </c>
      <c r="C195" s="22" t="s">
        <v>63</v>
      </c>
      <c r="D195" s="22" t="s">
        <v>32</v>
      </c>
      <c r="E195" s="22" t="s">
        <v>23</v>
      </c>
      <c r="F195" s="22" t="s">
        <v>17</v>
      </c>
      <c r="G195" s="22" t="s">
        <v>17</v>
      </c>
      <c r="H195" s="22" t="s">
        <v>125</v>
      </c>
      <c r="I195" s="22" t="s">
        <v>15</v>
      </c>
      <c r="J195" s="22" t="s">
        <v>120</v>
      </c>
      <c r="K195" s="22" t="s">
        <v>121</v>
      </c>
      <c r="L195" s="23">
        <v>4.6940926045186604E-3</v>
      </c>
      <c r="M195" s="22">
        <v>1500</v>
      </c>
      <c r="N195" s="25">
        <v>1.0087634039437201</v>
      </c>
      <c r="O195" s="25">
        <v>0.28164555627111965</v>
      </c>
      <c r="P195" s="26" t="str">
        <f>IF(COUNTIFS('Component Counts'!$A$2:$A$682,Leakers!A332)&gt;0,"yes","no")</f>
        <v>no</v>
      </c>
      <c r="Q195" s="26" t="str">
        <f t="shared" si="3"/>
        <v>FID Only</v>
      </c>
      <c r="R195" s="20" t="s">
        <v>193</v>
      </c>
      <c r="S195" s="20" t="s">
        <v>192</v>
      </c>
      <c r="T195" s="20" t="s">
        <v>193</v>
      </c>
      <c r="U195" s="20"/>
      <c r="V195" s="27">
        <v>78.959999999999994</v>
      </c>
      <c r="W195" s="27">
        <v>9.31</v>
      </c>
      <c r="X195" s="27">
        <v>5.15</v>
      </c>
      <c r="Y195" s="27">
        <v>1.19</v>
      </c>
      <c r="Z195" s="28">
        <v>0</v>
      </c>
      <c r="AA195" s="28">
        <v>2.8E-3</v>
      </c>
      <c r="AB195" s="28">
        <v>7.0000000000000007E-2</v>
      </c>
      <c r="AC195" s="28">
        <v>0.28411373004967772</v>
      </c>
    </row>
    <row r="196" spans="1:29" ht="15" customHeight="1" x14ac:dyDescent="0.25">
      <c r="A196" s="22" t="s">
        <v>90</v>
      </c>
      <c r="B196" s="22" t="s">
        <v>86</v>
      </c>
      <c r="C196" s="22" t="s">
        <v>63</v>
      </c>
      <c r="D196" s="22" t="s">
        <v>35</v>
      </c>
      <c r="E196" s="22" t="s">
        <v>16</v>
      </c>
      <c r="F196" s="22" t="s">
        <v>19</v>
      </c>
      <c r="G196" s="22" t="s">
        <v>19</v>
      </c>
      <c r="H196" s="22" t="s">
        <v>125</v>
      </c>
      <c r="I196" s="22" t="s">
        <v>15</v>
      </c>
      <c r="J196" s="22" t="s">
        <v>120</v>
      </c>
      <c r="K196" s="22" t="s">
        <v>121</v>
      </c>
      <c r="L196" s="23">
        <v>4.6934003595563304E-3</v>
      </c>
      <c r="M196" s="22">
        <v>5289</v>
      </c>
      <c r="N196" s="25">
        <v>0.89689952155038399</v>
      </c>
      <c r="O196" s="25">
        <v>0.28160402157337983</v>
      </c>
      <c r="P196" s="26" t="str">
        <f>IF(COUNTIFS('Component Counts'!$A$2:$A$682,Leakers!A219)&gt;0,"yes","no")</f>
        <v>yes</v>
      </c>
      <c r="Q196" s="26" t="str">
        <f t="shared" si="3"/>
        <v>FID Only</v>
      </c>
      <c r="R196" s="20" t="s">
        <v>193</v>
      </c>
      <c r="S196" s="20" t="s">
        <v>192</v>
      </c>
      <c r="T196" s="20" t="s">
        <v>193</v>
      </c>
      <c r="U196" s="20"/>
      <c r="V196" s="27">
        <v>73.228999999999999</v>
      </c>
      <c r="W196" s="27">
        <v>6.6829999999999998</v>
      </c>
      <c r="X196" s="27">
        <v>4.3179999999999996</v>
      </c>
      <c r="Y196" s="27">
        <v>0.57800000000000007</v>
      </c>
      <c r="Z196" s="28">
        <v>0</v>
      </c>
      <c r="AA196" s="28">
        <v>3.5000000000000003E-2</v>
      </c>
      <c r="AB196" s="28">
        <v>7.0000000000000007E-2</v>
      </c>
      <c r="AC196" s="28">
        <v>0.25257051221582871</v>
      </c>
    </row>
    <row r="197" spans="1:29" ht="15" customHeight="1" x14ac:dyDescent="0.25">
      <c r="A197" s="22" t="s">
        <v>81</v>
      </c>
      <c r="B197" s="22" t="s">
        <v>78</v>
      </c>
      <c r="C197" s="22" t="s">
        <v>63</v>
      </c>
      <c r="D197" s="22" t="s">
        <v>12</v>
      </c>
      <c r="E197" s="22" t="s">
        <v>16</v>
      </c>
      <c r="F197" s="22" t="s">
        <v>20</v>
      </c>
      <c r="G197" s="22" t="s">
        <v>20</v>
      </c>
      <c r="H197" s="22" t="s">
        <v>123</v>
      </c>
      <c r="I197" s="22" t="s">
        <v>15</v>
      </c>
      <c r="J197" s="22" t="s">
        <v>120</v>
      </c>
      <c r="K197" s="22" t="s">
        <v>121</v>
      </c>
      <c r="L197" s="23">
        <v>4.69128700091193E-3</v>
      </c>
      <c r="M197" s="22">
        <v>5030</v>
      </c>
      <c r="N197" s="25">
        <v>0.97859728016434799</v>
      </c>
      <c r="O197" s="25">
        <v>0.28147722005471582</v>
      </c>
      <c r="P197" s="26" t="str">
        <f>IF(COUNTIFS('Component Counts'!$A$2:$A$682,Leakers!A83)&gt;0,"yes","no")</f>
        <v>yes</v>
      </c>
      <c r="Q197" s="26" t="str">
        <f t="shared" si="3"/>
        <v>FID Only</v>
      </c>
      <c r="R197" s="20" t="s">
        <v>193</v>
      </c>
      <c r="S197" s="20" t="s">
        <v>192</v>
      </c>
      <c r="T197" s="20" t="s">
        <v>193</v>
      </c>
      <c r="U197" s="20"/>
      <c r="V197" s="27">
        <v>95.37</v>
      </c>
      <c r="W197" s="27">
        <v>0.62</v>
      </c>
      <c r="X197" s="27">
        <v>0.06</v>
      </c>
      <c r="Y197" s="27">
        <v>0.01</v>
      </c>
      <c r="Z197" s="28">
        <v>0</v>
      </c>
      <c r="AA197" s="28">
        <v>1</v>
      </c>
      <c r="AB197" s="28">
        <v>7.0000000000000007E-2</v>
      </c>
      <c r="AC197" s="28">
        <v>0.2754528419737664</v>
      </c>
    </row>
    <row r="198" spans="1:29" ht="15" customHeight="1" x14ac:dyDescent="0.25">
      <c r="A198" s="22" t="s">
        <v>56</v>
      </c>
      <c r="B198" s="22" t="s">
        <v>38</v>
      </c>
      <c r="C198" s="22" t="s">
        <v>45</v>
      </c>
      <c r="D198" s="22" t="s">
        <v>35</v>
      </c>
      <c r="E198" s="22" t="s">
        <v>23</v>
      </c>
      <c r="F198" s="22" t="s">
        <v>24</v>
      </c>
      <c r="G198" s="22" t="s">
        <v>24</v>
      </c>
      <c r="H198" s="22" t="s">
        <v>125</v>
      </c>
      <c r="I198" s="22" t="s">
        <v>15</v>
      </c>
      <c r="J198" s="22" t="s">
        <v>120</v>
      </c>
      <c r="K198" s="22" t="s">
        <v>121</v>
      </c>
      <c r="L198" s="23">
        <v>4.6868677506225797E-3</v>
      </c>
      <c r="M198" s="22">
        <v>8428</v>
      </c>
      <c r="N198" s="25">
        <v>1.00616428223979</v>
      </c>
      <c r="O198" s="25">
        <v>0.2812120650373548</v>
      </c>
      <c r="P198" s="26" t="str">
        <f>IF(COUNTIFS('Component Counts'!$A$2:$A$682,Leakers!A318)&gt;0,"yes","no")</f>
        <v>yes</v>
      </c>
      <c r="Q198" s="26" t="str">
        <f t="shared" si="3"/>
        <v>FID Only</v>
      </c>
      <c r="R198" s="20" t="s">
        <v>193</v>
      </c>
      <c r="S198" s="20" t="s">
        <v>192</v>
      </c>
      <c r="T198" s="20" t="s">
        <v>193</v>
      </c>
      <c r="U198" s="20"/>
      <c r="V198" s="27">
        <v>87.4</v>
      </c>
      <c r="W198" s="27">
        <v>6.5</v>
      </c>
      <c r="X198" s="27">
        <v>2.2000000000000002</v>
      </c>
      <c r="Y198" s="27">
        <v>0.38500000000000001</v>
      </c>
      <c r="Z198" s="28">
        <v>0</v>
      </c>
      <c r="AA198" s="28">
        <v>1.5E-3</v>
      </c>
      <c r="AB198" s="28">
        <v>7.0000000000000007E-2</v>
      </c>
      <c r="AC198" s="28">
        <v>0.28294553557547802</v>
      </c>
    </row>
    <row r="199" spans="1:29" ht="15" customHeight="1" x14ac:dyDescent="0.25">
      <c r="A199" s="22" t="s">
        <v>54</v>
      </c>
      <c r="B199" s="22" t="s">
        <v>38</v>
      </c>
      <c r="C199" s="22" t="s">
        <v>45</v>
      </c>
      <c r="D199" s="22" t="s">
        <v>32</v>
      </c>
      <c r="E199" s="22" t="s">
        <v>23</v>
      </c>
      <c r="F199" s="22" t="s">
        <v>20</v>
      </c>
      <c r="G199" s="22" t="s">
        <v>20</v>
      </c>
      <c r="H199" s="22" t="s">
        <v>119</v>
      </c>
      <c r="I199" s="22" t="s">
        <v>15</v>
      </c>
      <c r="J199" s="22" t="s">
        <v>120</v>
      </c>
      <c r="K199" s="22" t="s">
        <v>121</v>
      </c>
      <c r="L199" s="23">
        <v>4.6868677506225797E-3</v>
      </c>
      <c r="M199" s="22">
        <v>1262</v>
      </c>
      <c r="N199" s="25">
        <v>1.00616428223979</v>
      </c>
      <c r="O199" s="25">
        <v>0.2812120650373548</v>
      </c>
      <c r="P199" s="26" t="str">
        <f>IF(COUNTIFS('Component Counts'!$A$2:$A$682,Leakers!A319)&gt;0,"yes","no")</f>
        <v>yes</v>
      </c>
      <c r="Q199" s="26" t="str">
        <f t="shared" si="3"/>
        <v>FID Only</v>
      </c>
      <c r="R199" s="20" t="s">
        <v>193</v>
      </c>
      <c r="S199" s="20" t="s">
        <v>192</v>
      </c>
      <c r="T199" s="20" t="s">
        <v>193</v>
      </c>
      <c r="U199" s="20"/>
      <c r="V199" s="27">
        <v>87.4</v>
      </c>
      <c r="W199" s="27">
        <v>6.5</v>
      </c>
      <c r="X199" s="27">
        <v>2.2000000000000002</v>
      </c>
      <c r="Y199" s="27">
        <v>0.38500000000000001</v>
      </c>
      <c r="Z199" s="28">
        <v>0</v>
      </c>
      <c r="AA199" s="28">
        <v>2.3999999999999998E-3</v>
      </c>
      <c r="AB199" s="28">
        <v>7.0000000000000007E-2</v>
      </c>
      <c r="AC199" s="28">
        <v>0.28294553557547802</v>
      </c>
    </row>
    <row r="200" spans="1:29" ht="15" customHeight="1" x14ac:dyDescent="0.25">
      <c r="A200" s="22" t="s">
        <v>29</v>
      </c>
      <c r="B200" s="22" t="s">
        <v>30</v>
      </c>
      <c r="C200" s="22" t="s">
        <v>11</v>
      </c>
      <c r="D200" s="22" t="s">
        <v>22</v>
      </c>
      <c r="E200" s="22" t="s">
        <v>16</v>
      </c>
      <c r="F200" s="22" t="s">
        <v>20</v>
      </c>
      <c r="G200" s="22" t="s">
        <v>20</v>
      </c>
      <c r="H200" s="22" t="s">
        <v>122</v>
      </c>
      <c r="I200" s="22" t="s">
        <v>15</v>
      </c>
      <c r="J200" s="22" t="s">
        <v>120</v>
      </c>
      <c r="K200" s="22" t="s">
        <v>121</v>
      </c>
      <c r="L200" s="23">
        <v>4.6853390839372202E-3</v>
      </c>
      <c r="M200" s="22">
        <v>12840</v>
      </c>
      <c r="N200" s="25">
        <v>1.0041073037247601</v>
      </c>
      <c r="O200" s="25">
        <v>0.28112034503623323</v>
      </c>
      <c r="P200" s="26" t="str">
        <f>IF(COUNTIFS('Component Counts'!$A$2:$A$682,Leakers!A171)&gt;0,"yes","no")</f>
        <v>yes</v>
      </c>
      <c r="Q200" s="26" t="str">
        <f t="shared" si="3"/>
        <v>FID Only</v>
      </c>
      <c r="R200" s="20" t="s">
        <v>193</v>
      </c>
      <c r="S200" s="20" t="s">
        <v>213</v>
      </c>
      <c r="T200" s="20" t="s">
        <v>193</v>
      </c>
      <c r="U200" s="20"/>
      <c r="V200" s="27">
        <v>89.4</v>
      </c>
      <c r="W200" s="27">
        <v>4.944</v>
      </c>
      <c r="X200" s="27">
        <v>2.0529999999999999</v>
      </c>
      <c r="Y200" s="27">
        <v>0.31720000000000004</v>
      </c>
      <c r="Z200" s="28">
        <v>0</v>
      </c>
      <c r="AA200" s="28">
        <v>0</v>
      </c>
      <c r="AB200" s="28">
        <v>7.0000000000000007E-2</v>
      </c>
      <c r="AC200" s="28">
        <v>0.28227499167650666</v>
      </c>
    </row>
    <row r="201" spans="1:29" ht="15" customHeight="1" x14ac:dyDescent="0.25">
      <c r="A201" s="22" t="s">
        <v>29</v>
      </c>
      <c r="B201" s="22" t="s">
        <v>30</v>
      </c>
      <c r="C201" s="22" t="s">
        <v>11</v>
      </c>
      <c r="D201" s="22" t="s">
        <v>22</v>
      </c>
      <c r="E201" s="22" t="s">
        <v>16</v>
      </c>
      <c r="F201" s="22" t="s">
        <v>17</v>
      </c>
      <c r="G201" s="22" t="s">
        <v>17</v>
      </c>
      <c r="H201" s="22" t="s">
        <v>119</v>
      </c>
      <c r="I201" s="22" t="s">
        <v>15</v>
      </c>
      <c r="J201" s="22" t="s">
        <v>120</v>
      </c>
      <c r="K201" s="22" t="s">
        <v>121</v>
      </c>
      <c r="L201" s="23">
        <v>4.6853390839372202E-3</v>
      </c>
      <c r="M201" s="22">
        <v>23060</v>
      </c>
      <c r="N201" s="25">
        <v>1.0041073037247601</v>
      </c>
      <c r="O201" s="25">
        <v>0.28112034503623323</v>
      </c>
      <c r="P201" s="26" t="str">
        <f>IF(COUNTIFS('Component Counts'!$A$2:$A$682,Leakers!A270)&gt;0,"yes","no")</f>
        <v>yes</v>
      </c>
      <c r="Q201" s="26" t="str">
        <f t="shared" si="3"/>
        <v>FID Only</v>
      </c>
      <c r="R201" s="20" t="s">
        <v>193</v>
      </c>
      <c r="S201" s="20" t="s">
        <v>213</v>
      </c>
      <c r="T201" s="20" t="s">
        <v>193</v>
      </c>
      <c r="U201" s="20"/>
      <c r="V201" s="27">
        <v>89.4</v>
      </c>
      <c r="W201" s="27">
        <v>4.944</v>
      </c>
      <c r="X201" s="27">
        <v>2.0529999999999999</v>
      </c>
      <c r="Y201" s="27">
        <v>0.31720000000000004</v>
      </c>
      <c r="Z201" s="28">
        <v>0</v>
      </c>
      <c r="AA201" s="28">
        <v>0</v>
      </c>
      <c r="AB201" s="28">
        <v>7.0000000000000007E-2</v>
      </c>
      <c r="AC201" s="28">
        <v>0.28227499167650666</v>
      </c>
    </row>
    <row r="202" spans="1:29" ht="15" customHeight="1" x14ac:dyDescent="0.25">
      <c r="A202" s="22" t="s">
        <v>83</v>
      </c>
      <c r="B202" s="22" t="s">
        <v>78</v>
      </c>
      <c r="C202" s="22" t="s">
        <v>63</v>
      </c>
      <c r="D202" s="22" t="s">
        <v>32</v>
      </c>
      <c r="E202" s="22" t="s">
        <v>23</v>
      </c>
      <c r="F202" s="22" t="s">
        <v>24</v>
      </c>
      <c r="G202" s="22" t="s">
        <v>24</v>
      </c>
      <c r="H202" s="22" t="s">
        <v>119</v>
      </c>
      <c r="I202" s="22" t="s">
        <v>15</v>
      </c>
      <c r="J202" s="22" t="s">
        <v>121</v>
      </c>
      <c r="K202" s="22" t="s">
        <v>120</v>
      </c>
      <c r="L202" s="23">
        <v>4.6592026111926498E-3</v>
      </c>
      <c r="M202" s="24"/>
      <c r="N202" s="25">
        <v>1.0111872149080701</v>
      </c>
      <c r="O202" s="25">
        <v>0.27955215667155897</v>
      </c>
      <c r="P202" s="26" t="str">
        <f>IF(COUNTIFS('Component Counts'!$A$2:$A$682,Leakers!A311)&gt;0,"yes","no")</f>
        <v>yes</v>
      </c>
      <c r="Q202" s="26" t="str">
        <f t="shared" si="3"/>
        <v>OGI Only</v>
      </c>
      <c r="R202" s="20" t="s">
        <v>193</v>
      </c>
      <c r="S202" s="20" t="s">
        <v>192</v>
      </c>
      <c r="T202" s="20" t="s">
        <v>193</v>
      </c>
      <c r="U202" s="20"/>
      <c r="V202" s="27">
        <v>80.099999999999994</v>
      </c>
      <c r="W202" s="27">
        <v>9.14</v>
      </c>
      <c r="X202" s="27">
        <v>4.82</v>
      </c>
      <c r="Y202" s="27">
        <v>1.03</v>
      </c>
      <c r="Z202" s="28">
        <v>0</v>
      </c>
      <c r="AA202" s="28">
        <v>5.4999999999999997E-3</v>
      </c>
      <c r="AB202" s="28">
        <v>7.0000000000000007E-2</v>
      </c>
      <c r="AC202" s="28">
        <v>0.28267956672625932</v>
      </c>
    </row>
    <row r="203" spans="1:29" ht="15" customHeight="1" x14ac:dyDescent="0.25">
      <c r="A203" s="22" t="s">
        <v>53</v>
      </c>
      <c r="B203" s="22" t="s">
        <v>46</v>
      </c>
      <c r="C203" s="22" t="s">
        <v>45</v>
      </c>
      <c r="D203" s="22" t="s">
        <v>22</v>
      </c>
      <c r="E203" s="22" t="s">
        <v>16</v>
      </c>
      <c r="F203" s="22" t="s">
        <v>17</v>
      </c>
      <c r="G203" s="22" t="s">
        <v>17</v>
      </c>
      <c r="H203" s="22" t="s">
        <v>119</v>
      </c>
      <c r="I203" s="22" t="s">
        <v>25</v>
      </c>
      <c r="J203" s="22" t="s">
        <v>120</v>
      </c>
      <c r="K203" s="22" t="s">
        <v>120</v>
      </c>
      <c r="L203" s="23">
        <v>4.6494383072677101E-3</v>
      </c>
      <c r="M203" s="22">
        <v>1827</v>
      </c>
      <c r="N203" s="25">
        <v>0.97438862007590599</v>
      </c>
      <c r="O203" s="25">
        <v>0.27896629843606258</v>
      </c>
      <c r="P203" s="26" t="str">
        <f>IF(COUNTIFS('Component Counts'!$A$2:$A$682,Leakers!A190)&gt;0,"yes","no")</f>
        <v>yes</v>
      </c>
      <c r="Q203" s="26" t="str">
        <f t="shared" si="3"/>
        <v>OGI and FID</v>
      </c>
      <c r="R203" s="20" t="s">
        <v>193</v>
      </c>
      <c r="S203" s="20" t="s">
        <v>192</v>
      </c>
      <c r="T203" s="20" t="s">
        <v>193</v>
      </c>
      <c r="U203" s="20"/>
      <c r="V203" s="27">
        <v>88.391999999999996</v>
      </c>
      <c r="W203" s="27">
        <v>4.452</v>
      </c>
      <c r="X203" s="27">
        <v>1.024</v>
      </c>
      <c r="Y203" s="27">
        <v>0.38500000000000001</v>
      </c>
      <c r="Z203" s="28">
        <v>0</v>
      </c>
      <c r="AA203" s="28">
        <v>5.9700000000000003E-2</v>
      </c>
      <c r="AB203" s="28">
        <v>7.0000000000000007E-2</v>
      </c>
      <c r="AC203" s="28">
        <v>0.27182158658079852</v>
      </c>
    </row>
    <row r="204" spans="1:29" ht="15" customHeight="1" x14ac:dyDescent="0.25">
      <c r="A204" s="22" t="s">
        <v>44</v>
      </c>
      <c r="B204" s="22" t="s">
        <v>46</v>
      </c>
      <c r="C204" s="22" t="s">
        <v>45</v>
      </c>
      <c r="D204" s="22" t="s">
        <v>32</v>
      </c>
      <c r="E204" s="22" t="s">
        <v>16</v>
      </c>
      <c r="F204" s="22" t="s">
        <v>14</v>
      </c>
      <c r="G204" s="22" t="s">
        <v>14</v>
      </c>
      <c r="H204" s="22" t="s">
        <v>28</v>
      </c>
      <c r="I204" s="22" t="s">
        <v>15</v>
      </c>
      <c r="J204" s="22" t="s">
        <v>120</v>
      </c>
      <c r="K204" s="22" t="s">
        <v>121</v>
      </c>
      <c r="L204" s="23">
        <v>4.6452212425094697E-3</v>
      </c>
      <c r="M204" s="22">
        <v>2317</v>
      </c>
      <c r="N204" s="25">
        <v>1.01872204584491</v>
      </c>
      <c r="O204" s="25">
        <v>0.27871327455056816</v>
      </c>
      <c r="P204" s="26" t="str">
        <f>IF(COUNTIFS('Component Counts'!$A$2:$A$682,Leakers!A331)&gt;0,"yes","no")</f>
        <v>no</v>
      </c>
      <c r="Q204" s="26" t="str">
        <f t="shared" si="3"/>
        <v>FID Only</v>
      </c>
      <c r="R204" s="20" t="s">
        <v>193</v>
      </c>
      <c r="S204" s="20" t="s">
        <v>192</v>
      </c>
      <c r="T204" s="20" t="s">
        <v>193</v>
      </c>
      <c r="U204" s="20"/>
      <c r="V204" s="27">
        <v>81.441000000000003</v>
      </c>
      <c r="W204" s="27">
        <v>10.297000000000001</v>
      </c>
      <c r="X204" s="27">
        <v>3.645</v>
      </c>
      <c r="Y204" s="27">
        <v>0.76700000000000002</v>
      </c>
      <c r="Z204" s="28">
        <v>0</v>
      </c>
      <c r="AA204" s="28">
        <v>2.3999999999999998E-3</v>
      </c>
      <c r="AB204" s="28">
        <v>7.0000000000000007E-2</v>
      </c>
      <c r="AC204" s="28">
        <v>0.2839313572542902</v>
      </c>
    </row>
    <row r="205" spans="1:29" ht="15" customHeight="1" x14ac:dyDescent="0.25">
      <c r="A205" s="22" t="s">
        <v>81</v>
      </c>
      <c r="B205" s="22" t="s">
        <v>78</v>
      </c>
      <c r="C205" s="22" t="s">
        <v>63</v>
      </c>
      <c r="D205" s="22" t="s">
        <v>12</v>
      </c>
      <c r="E205" s="22" t="s">
        <v>16</v>
      </c>
      <c r="F205" s="22" t="s">
        <v>17</v>
      </c>
      <c r="G205" s="22" t="s">
        <v>17</v>
      </c>
      <c r="H205" s="22" t="s">
        <v>119</v>
      </c>
      <c r="I205" s="22" t="s">
        <v>15</v>
      </c>
      <c r="J205" s="22" t="s">
        <v>120</v>
      </c>
      <c r="K205" s="22" t="s">
        <v>121</v>
      </c>
      <c r="L205" s="23">
        <v>4.6168221278815799E-3</v>
      </c>
      <c r="M205" s="22">
        <v>1030</v>
      </c>
      <c r="N205" s="25">
        <v>0.97859728016434799</v>
      </c>
      <c r="O205" s="25">
        <v>0.27700932767289477</v>
      </c>
      <c r="P205" s="26" t="str">
        <f>IF(COUNTIFS('Component Counts'!$A$2:$A$682,Leakers!A191)&gt;0,"yes","no")</f>
        <v>yes</v>
      </c>
      <c r="Q205" s="26" t="str">
        <f t="shared" si="3"/>
        <v>FID Only</v>
      </c>
      <c r="R205" s="20" t="s">
        <v>193</v>
      </c>
      <c r="S205" s="20" t="s">
        <v>192</v>
      </c>
      <c r="T205" s="20" t="s">
        <v>193</v>
      </c>
      <c r="U205" s="20"/>
      <c r="V205" s="27">
        <v>95.37</v>
      </c>
      <c r="W205" s="27">
        <v>0.62</v>
      </c>
      <c r="X205" s="27">
        <v>0.06</v>
      </c>
      <c r="Y205" s="27">
        <v>0.01</v>
      </c>
      <c r="Z205" s="28">
        <v>0</v>
      </c>
      <c r="AA205" s="28">
        <v>9.9000000000000008E-3</v>
      </c>
      <c r="AB205" s="28">
        <v>7.0000000000000007E-2</v>
      </c>
      <c r="AC205" s="28">
        <v>0.2710805746408495</v>
      </c>
    </row>
    <row r="206" spans="1:29" ht="15" customHeight="1" x14ac:dyDescent="0.25">
      <c r="A206" s="22" t="s">
        <v>81</v>
      </c>
      <c r="B206" s="22" t="s">
        <v>78</v>
      </c>
      <c r="C206" s="22" t="s">
        <v>63</v>
      </c>
      <c r="D206" s="22" t="s">
        <v>12</v>
      </c>
      <c r="E206" s="22" t="s">
        <v>16</v>
      </c>
      <c r="F206" s="22" t="s">
        <v>17</v>
      </c>
      <c r="G206" s="22" t="s">
        <v>17</v>
      </c>
      <c r="H206" s="22" t="s">
        <v>119</v>
      </c>
      <c r="I206" s="22" t="s">
        <v>25</v>
      </c>
      <c r="J206" s="22" t="s">
        <v>120</v>
      </c>
      <c r="K206" s="22" t="s">
        <v>121</v>
      </c>
      <c r="L206" s="23">
        <v>4.6168221278815799E-3</v>
      </c>
      <c r="M206" s="22">
        <v>789</v>
      </c>
      <c r="N206" s="25">
        <v>0.97859728016434799</v>
      </c>
      <c r="O206" s="25">
        <v>0.27700932767289477</v>
      </c>
      <c r="P206" s="26" t="str">
        <f>IF(COUNTIFS('Component Counts'!$A$2:$A$682,Leakers!A271)&gt;0,"yes","no")</f>
        <v>yes</v>
      </c>
      <c r="Q206" s="26" t="str">
        <f t="shared" si="3"/>
        <v>FID Only</v>
      </c>
      <c r="R206" s="20" t="s">
        <v>193</v>
      </c>
      <c r="S206" s="20" t="s">
        <v>192</v>
      </c>
      <c r="T206" s="20" t="s">
        <v>193</v>
      </c>
      <c r="U206" s="20"/>
      <c r="V206" s="27">
        <v>95.37</v>
      </c>
      <c r="W206" s="27">
        <v>0.62</v>
      </c>
      <c r="X206" s="27">
        <v>0.06</v>
      </c>
      <c r="Y206" s="27">
        <v>0.01</v>
      </c>
      <c r="Z206" s="28">
        <v>0</v>
      </c>
      <c r="AA206" s="28">
        <v>0.06</v>
      </c>
      <c r="AB206" s="28">
        <v>7.0000000000000007E-2</v>
      </c>
      <c r="AC206" s="28">
        <v>0.2710805746408495</v>
      </c>
    </row>
    <row r="207" spans="1:29" ht="15" customHeight="1" x14ac:dyDescent="0.25">
      <c r="A207" s="22" t="s">
        <v>55</v>
      </c>
      <c r="B207" s="22" t="s">
        <v>38</v>
      </c>
      <c r="C207" s="22" t="s">
        <v>45</v>
      </c>
      <c r="D207" s="22" t="s">
        <v>22</v>
      </c>
      <c r="E207" s="22" t="s">
        <v>23</v>
      </c>
      <c r="F207" s="22" t="s">
        <v>17</v>
      </c>
      <c r="G207" s="22" t="s">
        <v>17</v>
      </c>
      <c r="H207" s="22" t="s">
        <v>119</v>
      </c>
      <c r="I207" s="22" t="s">
        <v>15</v>
      </c>
      <c r="J207" s="22" t="s">
        <v>120</v>
      </c>
      <c r="K207" s="22" t="s">
        <v>121</v>
      </c>
      <c r="L207" s="23">
        <v>4.6147620929206899E-3</v>
      </c>
      <c r="M207" s="22">
        <v>1127</v>
      </c>
      <c r="N207" s="25">
        <v>1.00616428223979</v>
      </c>
      <c r="O207" s="25">
        <v>0.27688572557524138</v>
      </c>
      <c r="P207" s="26" t="str">
        <f>IF(COUNTIFS('Component Counts'!$A$2:$A$682,Leakers!A320)&gt;0,"yes","no")</f>
        <v>yes</v>
      </c>
      <c r="Q207" s="26" t="str">
        <f t="shared" si="3"/>
        <v>FID Only</v>
      </c>
      <c r="R207" s="20" t="s">
        <v>193</v>
      </c>
      <c r="S207" s="20" t="s">
        <v>192</v>
      </c>
      <c r="T207" s="20" t="s">
        <v>193</v>
      </c>
      <c r="U207" s="20"/>
      <c r="V207" s="27">
        <v>87.4</v>
      </c>
      <c r="W207" s="27">
        <v>6.5</v>
      </c>
      <c r="X207" s="27">
        <v>2.2000000000000002</v>
      </c>
      <c r="Y207" s="27">
        <v>0.38500000000000001</v>
      </c>
      <c r="Z207" s="28">
        <v>0</v>
      </c>
      <c r="AA207" s="28">
        <v>1.1999999999999999E-3</v>
      </c>
      <c r="AB207" s="28">
        <v>7.0000000000000007E-2</v>
      </c>
      <c r="AC207" s="28">
        <v>0.27859252733585532</v>
      </c>
    </row>
    <row r="208" spans="1:29" ht="15" customHeight="1" x14ac:dyDescent="0.25">
      <c r="A208" s="22" t="s">
        <v>111</v>
      </c>
      <c r="B208" s="22" t="s">
        <v>46</v>
      </c>
      <c r="C208" s="22" t="s">
        <v>105</v>
      </c>
      <c r="D208" s="22" t="s">
        <v>32</v>
      </c>
      <c r="E208" s="22" t="s">
        <v>23</v>
      </c>
      <c r="F208" s="22" t="s">
        <v>27</v>
      </c>
      <c r="G208" s="22" t="s">
        <v>28</v>
      </c>
      <c r="H208" s="22" t="s">
        <v>122</v>
      </c>
      <c r="I208" s="22" t="s">
        <v>15</v>
      </c>
      <c r="J208" s="22" t="s">
        <v>120</v>
      </c>
      <c r="K208" s="22" t="s">
        <v>121</v>
      </c>
      <c r="L208" s="23">
        <v>4.5785399921610204E-3</v>
      </c>
      <c r="M208" s="22">
        <v>50000</v>
      </c>
      <c r="N208" s="25">
        <v>0.914835106606529</v>
      </c>
      <c r="O208" s="25">
        <v>0.2747123995296612</v>
      </c>
      <c r="P208" s="26" t="str">
        <f>IF(COUNTIFS('Component Counts'!$A$2:$A$682,Leakers!A157)&gt;0,"yes","no")</f>
        <v>yes</v>
      </c>
      <c r="Q208" s="26" t="str">
        <f t="shared" si="3"/>
        <v>FID Only</v>
      </c>
      <c r="R208" s="20" t="s">
        <v>193</v>
      </c>
      <c r="S208" s="20" t="s">
        <v>210</v>
      </c>
      <c r="T208" s="20" t="s">
        <v>210</v>
      </c>
      <c r="U208" s="20"/>
      <c r="V208" s="27">
        <v>70.989999999999995</v>
      </c>
      <c r="W208" s="27">
        <v>10.335000000000001</v>
      </c>
      <c r="X208" s="27">
        <v>9.3529999999999998</v>
      </c>
      <c r="Y208" s="27">
        <v>1.343</v>
      </c>
      <c r="Z208" s="28">
        <v>0</v>
      </c>
      <c r="AA208" s="28">
        <v>5.28E-2</v>
      </c>
      <c r="AB208" s="28">
        <v>5.28E-2</v>
      </c>
      <c r="AC208" s="28">
        <v>0.2513165473098532</v>
      </c>
    </row>
    <row r="209" spans="1:29" ht="15" customHeight="1" x14ac:dyDescent="0.25">
      <c r="A209" s="22" t="s">
        <v>52</v>
      </c>
      <c r="B209" s="22" t="s">
        <v>46</v>
      </c>
      <c r="C209" s="22" t="s">
        <v>45</v>
      </c>
      <c r="D209" s="22" t="s">
        <v>35</v>
      </c>
      <c r="E209" s="22" t="s">
        <v>16</v>
      </c>
      <c r="F209" s="22" t="s">
        <v>17</v>
      </c>
      <c r="G209" s="22" t="s">
        <v>17</v>
      </c>
      <c r="H209" s="22" t="s">
        <v>119</v>
      </c>
      <c r="I209" s="22" t="s">
        <v>15</v>
      </c>
      <c r="J209" s="22" t="s">
        <v>120</v>
      </c>
      <c r="K209" s="22" t="s">
        <v>121</v>
      </c>
      <c r="L209" s="23">
        <v>4.5459540363350396E-3</v>
      </c>
      <c r="M209" s="22">
        <v>745</v>
      </c>
      <c r="N209" s="25">
        <v>1.0131312122804099</v>
      </c>
      <c r="O209" s="25">
        <v>0.27275724218010239</v>
      </c>
      <c r="P209" s="26" t="str">
        <f>IF(COUNTIFS('Component Counts'!$A$2:$A$682,Leakers!A210)&gt;0,"yes","no")</f>
        <v>yes</v>
      </c>
      <c r="Q209" s="26" t="str">
        <f t="shared" si="3"/>
        <v>FID Only</v>
      </c>
      <c r="R209" s="20" t="s">
        <v>193</v>
      </c>
      <c r="S209" s="20" t="s">
        <v>192</v>
      </c>
      <c r="T209" s="20" t="s">
        <v>193</v>
      </c>
      <c r="U209" s="20"/>
      <c r="V209" s="27">
        <v>81.153000000000006</v>
      </c>
      <c r="W209" s="27">
        <v>10.797000000000001</v>
      </c>
      <c r="X209" s="27">
        <v>3.2930000000000001</v>
      </c>
      <c r="Y209" s="27">
        <v>0.50900000000000001</v>
      </c>
      <c r="Z209" s="28">
        <v>0</v>
      </c>
      <c r="AA209" s="28">
        <v>0</v>
      </c>
      <c r="AB209" s="28">
        <v>7.0000000000000007E-2</v>
      </c>
      <c r="AC209" s="28">
        <v>0.27633887542818947</v>
      </c>
    </row>
    <row r="210" spans="1:29" ht="15" customHeight="1" x14ac:dyDescent="0.25">
      <c r="A210" s="22" t="s">
        <v>52</v>
      </c>
      <c r="B210" s="22" t="s">
        <v>46</v>
      </c>
      <c r="C210" s="22" t="s">
        <v>45</v>
      </c>
      <c r="D210" s="22" t="s">
        <v>35</v>
      </c>
      <c r="E210" s="22" t="s">
        <v>16</v>
      </c>
      <c r="F210" s="22" t="s">
        <v>131</v>
      </c>
      <c r="G210" s="22" t="s">
        <v>74</v>
      </c>
      <c r="H210" s="22" t="s">
        <v>119</v>
      </c>
      <c r="I210" s="22" t="s">
        <v>15</v>
      </c>
      <c r="J210" s="22" t="s">
        <v>120</v>
      </c>
      <c r="K210" s="22" t="s">
        <v>121</v>
      </c>
      <c r="L210" s="23">
        <v>4.5459540363350396E-3</v>
      </c>
      <c r="M210" s="22">
        <v>4767</v>
      </c>
      <c r="N210" s="25">
        <v>1.0131312122804099</v>
      </c>
      <c r="O210" s="25">
        <v>0.27275724218010239</v>
      </c>
      <c r="P210" s="26" t="str">
        <f>IF(COUNTIFS('Component Counts'!$A$2:$A$682,Leakers!A328)&gt;0,"yes","no")</f>
        <v>yes</v>
      </c>
      <c r="Q210" s="26" t="str">
        <f t="shared" si="3"/>
        <v>FID Only</v>
      </c>
      <c r="R210" s="20" t="s">
        <v>193</v>
      </c>
      <c r="S210" s="20" t="s">
        <v>192</v>
      </c>
      <c r="T210" s="20" t="s">
        <v>193</v>
      </c>
      <c r="U210" s="20"/>
      <c r="V210" s="27">
        <v>81.153000000000006</v>
      </c>
      <c r="W210" s="27">
        <v>10.797000000000001</v>
      </c>
      <c r="X210" s="27">
        <v>3.2930000000000001</v>
      </c>
      <c r="Y210" s="27">
        <v>0.50900000000000001</v>
      </c>
      <c r="Z210" s="28">
        <v>0</v>
      </c>
      <c r="AA210" s="28">
        <v>3.8100000000000002E-2</v>
      </c>
      <c r="AB210" s="28">
        <v>7.0000000000000007E-2</v>
      </c>
      <c r="AC210" s="28">
        <v>0.27633887542818947</v>
      </c>
    </row>
    <row r="211" spans="1:29" ht="15" customHeight="1" x14ac:dyDescent="0.25">
      <c r="A211" s="22" t="s">
        <v>54</v>
      </c>
      <c r="B211" s="22" t="s">
        <v>38</v>
      </c>
      <c r="C211" s="22" t="s">
        <v>45</v>
      </c>
      <c r="D211" s="22" t="s">
        <v>32</v>
      </c>
      <c r="E211" s="22" t="s">
        <v>23</v>
      </c>
      <c r="F211" s="22" t="s">
        <v>59</v>
      </c>
      <c r="G211" s="22" t="s">
        <v>20</v>
      </c>
      <c r="H211" s="22" t="s">
        <v>28</v>
      </c>
      <c r="I211" s="22" t="s">
        <v>15</v>
      </c>
      <c r="J211" s="22" t="s">
        <v>120</v>
      </c>
      <c r="K211" s="22" t="s">
        <v>121</v>
      </c>
      <c r="L211" s="23">
        <v>4.5426564352188097E-3</v>
      </c>
      <c r="M211" s="22">
        <v>1348</v>
      </c>
      <c r="N211" s="25">
        <v>1.00616428223979</v>
      </c>
      <c r="O211" s="25">
        <v>0.27255938611312858</v>
      </c>
      <c r="P211" s="26" t="str">
        <f>IF(COUNTIFS('Component Counts'!$A$2:$A$682,Leakers!A297)&gt;0,"yes","no")</f>
        <v>yes</v>
      </c>
      <c r="Q211" s="26" t="str">
        <f t="shared" si="3"/>
        <v>FID Only</v>
      </c>
      <c r="R211" s="20" t="s">
        <v>193</v>
      </c>
      <c r="S211" s="20" t="s">
        <v>192</v>
      </c>
      <c r="T211" s="20" t="s">
        <v>193</v>
      </c>
      <c r="U211" s="20"/>
      <c r="V211" s="27">
        <v>87.4</v>
      </c>
      <c r="W211" s="27">
        <v>6.5</v>
      </c>
      <c r="X211" s="27">
        <v>2.2000000000000002</v>
      </c>
      <c r="Y211" s="27">
        <v>0.38500000000000001</v>
      </c>
      <c r="Z211" s="28">
        <v>0</v>
      </c>
      <c r="AA211" s="28">
        <v>0</v>
      </c>
      <c r="AB211" s="28">
        <v>7.0000000000000007E-2</v>
      </c>
      <c r="AC211" s="28">
        <v>0.27423951909623262</v>
      </c>
    </row>
    <row r="212" spans="1:29" ht="15" customHeight="1" x14ac:dyDescent="0.25">
      <c r="A212" s="22" t="s">
        <v>54</v>
      </c>
      <c r="B212" s="22" t="s">
        <v>38</v>
      </c>
      <c r="C212" s="22" t="s">
        <v>45</v>
      </c>
      <c r="D212" s="22" t="s">
        <v>32</v>
      </c>
      <c r="E212" s="22" t="s">
        <v>23</v>
      </c>
      <c r="F212" s="22" t="s">
        <v>41</v>
      </c>
      <c r="G212" s="22" t="s">
        <v>41</v>
      </c>
      <c r="H212" s="22" t="s">
        <v>119</v>
      </c>
      <c r="I212" s="22" t="s">
        <v>15</v>
      </c>
      <c r="J212" s="22" t="s">
        <v>120</v>
      </c>
      <c r="K212" s="22" t="s">
        <v>121</v>
      </c>
      <c r="L212" s="23">
        <v>4.5426564352188097E-3</v>
      </c>
      <c r="M212" s="22">
        <v>18000</v>
      </c>
      <c r="N212" s="25">
        <v>1.00616428223979</v>
      </c>
      <c r="O212" s="25">
        <v>0.27255938611312858</v>
      </c>
      <c r="P212" s="26" t="str">
        <f>IF(COUNTIFS('Component Counts'!$A$2:$A$682,Leakers!A322)&gt;0,"yes","no")</f>
        <v>yes</v>
      </c>
      <c r="Q212" s="26" t="str">
        <f t="shared" si="3"/>
        <v>FID Only</v>
      </c>
      <c r="R212" s="20" t="s">
        <v>193</v>
      </c>
      <c r="S212" s="20" t="s">
        <v>192</v>
      </c>
      <c r="T212" s="20" t="s">
        <v>193</v>
      </c>
      <c r="U212" s="20"/>
      <c r="V212" s="27">
        <v>87.4</v>
      </c>
      <c r="W212" s="27">
        <v>6.5</v>
      </c>
      <c r="X212" s="27">
        <v>2.2000000000000002</v>
      </c>
      <c r="Y212" s="27">
        <v>0.38500000000000001</v>
      </c>
      <c r="Z212" s="28">
        <v>0</v>
      </c>
      <c r="AA212" s="28">
        <v>6.7999999999999996E-3</v>
      </c>
      <c r="AB212" s="28">
        <v>7.0000000000000007E-2</v>
      </c>
      <c r="AC212" s="28">
        <v>0.27423951909623262</v>
      </c>
    </row>
    <row r="213" spans="1:29" ht="15" customHeight="1" x14ac:dyDescent="0.25">
      <c r="A213" s="22" t="s">
        <v>111</v>
      </c>
      <c r="B213" s="22" t="s">
        <v>46</v>
      </c>
      <c r="C213" s="22" t="s">
        <v>105</v>
      </c>
      <c r="D213" s="22" t="s">
        <v>32</v>
      </c>
      <c r="E213" s="22" t="s">
        <v>23</v>
      </c>
      <c r="F213" s="22" t="s">
        <v>41</v>
      </c>
      <c r="G213" s="22" t="s">
        <v>41</v>
      </c>
      <c r="H213" s="22" t="s">
        <v>122</v>
      </c>
      <c r="I213" s="22" t="s">
        <v>15</v>
      </c>
      <c r="J213" s="22" t="s">
        <v>120</v>
      </c>
      <c r="K213" s="22" t="s">
        <v>121</v>
      </c>
      <c r="L213" s="23">
        <v>4.5293620252464702E-3</v>
      </c>
      <c r="M213" s="22">
        <v>40300</v>
      </c>
      <c r="N213" s="25">
        <v>0.914835106606529</v>
      </c>
      <c r="O213" s="25">
        <v>0.27176172151478822</v>
      </c>
      <c r="P213" s="26" t="str">
        <f>IF(COUNTIFS('Component Counts'!$A$2:$A$682,Leakers!A158)&gt;0,"yes","no")</f>
        <v>yes</v>
      </c>
      <c r="Q213" s="26" t="str">
        <f t="shared" si="3"/>
        <v>FID Only</v>
      </c>
      <c r="R213" s="20" t="s">
        <v>193</v>
      </c>
      <c r="S213" s="20" t="s">
        <v>210</v>
      </c>
      <c r="T213" s="20" t="s">
        <v>210</v>
      </c>
      <c r="U213" s="20"/>
      <c r="V213" s="27">
        <v>70.989999999999995</v>
      </c>
      <c r="W213" s="27">
        <v>10.335000000000001</v>
      </c>
      <c r="X213" s="27">
        <v>9.3529999999999998</v>
      </c>
      <c r="Y213" s="27">
        <v>1.343</v>
      </c>
      <c r="Z213" s="28">
        <v>0.02</v>
      </c>
      <c r="AA213" s="28">
        <v>6.1499999999999999E-2</v>
      </c>
      <c r="AB213" s="28">
        <v>6.1499999999999999E-2</v>
      </c>
      <c r="AC213" s="28">
        <v>0.248617163473555</v>
      </c>
    </row>
    <row r="214" spans="1:29" ht="15" customHeight="1" x14ac:dyDescent="0.25">
      <c r="A214" s="22" t="s">
        <v>68</v>
      </c>
      <c r="B214" s="22" t="s">
        <v>46</v>
      </c>
      <c r="C214" s="22" t="s">
        <v>63</v>
      </c>
      <c r="D214" s="22" t="s">
        <v>22</v>
      </c>
      <c r="E214" s="22" t="s">
        <v>16</v>
      </c>
      <c r="F214" s="22" t="s">
        <v>24</v>
      </c>
      <c r="G214" s="22" t="s">
        <v>24</v>
      </c>
      <c r="H214" s="22" t="s">
        <v>125</v>
      </c>
      <c r="I214" s="22" t="s">
        <v>15</v>
      </c>
      <c r="J214" s="22" t="s">
        <v>120</v>
      </c>
      <c r="K214" s="22" t="s">
        <v>120</v>
      </c>
      <c r="L214" s="23">
        <v>4.51511147984028E-3</v>
      </c>
      <c r="M214" s="22">
        <v>4850</v>
      </c>
      <c r="N214" s="25">
        <v>0.83352156863955296</v>
      </c>
      <c r="O214" s="25">
        <v>0.27090668879041679</v>
      </c>
      <c r="P214" s="26" t="str">
        <f>IF(COUNTIFS('Component Counts'!$A$2:$A$682,Leakers!A154)&gt;0,"yes","no")</f>
        <v>yes</v>
      </c>
      <c r="Q214" s="26" t="str">
        <f t="shared" si="3"/>
        <v>OGI and FID</v>
      </c>
      <c r="R214" s="20" t="s">
        <v>193</v>
      </c>
      <c r="S214" s="20" t="s">
        <v>210</v>
      </c>
      <c r="T214" s="20" t="s">
        <v>210</v>
      </c>
      <c r="U214" s="20"/>
      <c r="V214" s="27">
        <v>63.058</v>
      </c>
      <c r="W214" s="27">
        <v>8.1419999999999995</v>
      </c>
      <c r="X214" s="27">
        <v>8.2609999999999992</v>
      </c>
      <c r="Y214" s="27">
        <v>3.5480999999999998</v>
      </c>
      <c r="Z214" s="28">
        <v>0</v>
      </c>
      <c r="AA214" s="28">
        <v>4.3999999999999997E-2</v>
      </c>
      <c r="AB214" s="28">
        <v>4.3999999999999997E-2</v>
      </c>
      <c r="AC214" s="28">
        <v>0.22580656819553516</v>
      </c>
    </row>
    <row r="215" spans="1:29" ht="15" customHeight="1" x14ac:dyDescent="0.25">
      <c r="A215" s="22" t="s">
        <v>68</v>
      </c>
      <c r="B215" s="22" t="s">
        <v>46</v>
      </c>
      <c r="C215" s="22" t="s">
        <v>63</v>
      </c>
      <c r="D215" s="22" t="s">
        <v>22</v>
      </c>
      <c r="E215" s="22" t="s">
        <v>16</v>
      </c>
      <c r="F215" s="22" t="s">
        <v>20</v>
      </c>
      <c r="G215" s="22" t="s">
        <v>20</v>
      </c>
      <c r="H215" s="22" t="s">
        <v>119</v>
      </c>
      <c r="I215" s="22" t="s">
        <v>15</v>
      </c>
      <c r="J215" s="22" t="s">
        <v>120</v>
      </c>
      <c r="K215" s="22" t="s">
        <v>121</v>
      </c>
      <c r="L215" s="23">
        <v>4.51511147984028E-3</v>
      </c>
      <c r="M215" s="22">
        <v>4230</v>
      </c>
      <c r="N215" s="25">
        <v>0.83352156863955296</v>
      </c>
      <c r="O215" s="25">
        <v>0.27090668879041679</v>
      </c>
      <c r="P215" s="26" t="str">
        <f>IF(COUNTIFS('Component Counts'!$A$2:$A$682,Leakers!A155)&gt;0,"yes","no")</f>
        <v>yes</v>
      </c>
      <c r="Q215" s="26" t="str">
        <f t="shared" si="3"/>
        <v>FID Only</v>
      </c>
      <c r="R215" s="20" t="s">
        <v>193</v>
      </c>
      <c r="S215" s="20" t="s">
        <v>210</v>
      </c>
      <c r="T215" s="20" t="s">
        <v>210</v>
      </c>
      <c r="U215" s="20"/>
      <c r="V215" s="27">
        <v>63.058</v>
      </c>
      <c r="W215" s="27">
        <v>8.1419999999999995</v>
      </c>
      <c r="X215" s="27">
        <v>8.2609999999999992</v>
      </c>
      <c r="Y215" s="27">
        <v>3.5480999999999998</v>
      </c>
      <c r="Z215" s="28">
        <v>0</v>
      </c>
      <c r="AA215" s="28">
        <v>4.3999999999999997E-2</v>
      </c>
      <c r="AB215" s="28">
        <v>4.3999999999999997E-2</v>
      </c>
      <c r="AC215" s="28">
        <v>0.22580656819553516</v>
      </c>
    </row>
    <row r="216" spans="1:29" ht="15" customHeight="1" x14ac:dyDescent="0.25">
      <c r="A216" s="22" t="s">
        <v>77</v>
      </c>
      <c r="B216" s="22" t="s">
        <v>78</v>
      </c>
      <c r="C216" s="22" t="s">
        <v>63</v>
      </c>
      <c r="D216" s="22" t="s">
        <v>32</v>
      </c>
      <c r="E216" s="22" t="s">
        <v>23</v>
      </c>
      <c r="F216" s="22" t="s">
        <v>41</v>
      </c>
      <c r="G216" s="22" t="s">
        <v>41</v>
      </c>
      <c r="H216" s="22" t="s">
        <v>119</v>
      </c>
      <c r="I216" s="22" t="s">
        <v>15</v>
      </c>
      <c r="J216" s="22" t="s">
        <v>120</v>
      </c>
      <c r="K216" s="22" t="s">
        <v>121</v>
      </c>
      <c r="L216" s="23">
        <v>4.4999131663455601E-3</v>
      </c>
      <c r="M216" s="22">
        <v>2688</v>
      </c>
      <c r="N216" s="25">
        <v>1.0134107965515899</v>
      </c>
      <c r="O216" s="25">
        <v>0.26999478998073362</v>
      </c>
      <c r="P216" s="26" t="str">
        <f>IF(COUNTIFS('Component Counts'!$A$2:$A$682,Leakers!A265)&gt;0,"yes","no")</f>
        <v>yes</v>
      </c>
      <c r="Q216" s="26" t="str">
        <f t="shared" si="3"/>
        <v>FID Only</v>
      </c>
      <c r="R216" s="20" t="s">
        <v>193</v>
      </c>
      <c r="S216" s="20" t="s">
        <v>192</v>
      </c>
      <c r="T216" s="20" t="s">
        <v>193</v>
      </c>
      <c r="U216" s="20"/>
      <c r="V216" s="27">
        <v>79.89</v>
      </c>
      <c r="W216" s="27">
        <v>8.9499999999999993</v>
      </c>
      <c r="X216" s="27">
        <v>5.3</v>
      </c>
      <c r="Y216" s="27">
        <v>1.03</v>
      </c>
      <c r="Z216" s="28">
        <v>0</v>
      </c>
      <c r="AA216" s="28">
        <v>2.3099999999999999E-2</v>
      </c>
      <c r="AB216" s="28">
        <v>7.0000000000000007E-2</v>
      </c>
      <c r="AC216" s="28">
        <v>0.2736156351791531</v>
      </c>
    </row>
    <row r="217" spans="1:29" ht="15" customHeight="1" x14ac:dyDescent="0.25">
      <c r="A217" s="22" t="s">
        <v>52</v>
      </c>
      <c r="B217" s="22" t="s">
        <v>46</v>
      </c>
      <c r="C217" s="22" t="s">
        <v>45</v>
      </c>
      <c r="D217" s="22" t="s">
        <v>35</v>
      </c>
      <c r="E217" s="22" t="s">
        <v>16</v>
      </c>
      <c r="F217" s="22" t="s">
        <v>128</v>
      </c>
      <c r="G217" s="22" t="s">
        <v>60</v>
      </c>
      <c r="H217" s="22" t="s">
        <v>119</v>
      </c>
      <c r="I217" s="22" t="s">
        <v>25</v>
      </c>
      <c r="J217" s="22" t="s">
        <v>120</v>
      </c>
      <c r="K217" s="22" t="s">
        <v>121</v>
      </c>
      <c r="L217" s="23">
        <v>4.4737960357582899E-3</v>
      </c>
      <c r="M217" s="22">
        <v>1030</v>
      </c>
      <c r="N217" s="25">
        <v>1.0131312122804099</v>
      </c>
      <c r="O217" s="25">
        <v>0.26842776214549741</v>
      </c>
      <c r="P217" s="26" t="str">
        <f>IF(COUNTIFS('Component Counts'!$A$2:$A$682,Leakers!A329)&gt;0,"yes","no")</f>
        <v>yes</v>
      </c>
      <c r="Q217" s="26" t="str">
        <f t="shared" si="3"/>
        <v>FID Only</v>
      </c>
      <c r="R217" s="20" t="s">
        <v>193</v>
      </c>
      <c r="S217" s="20" t="s">
        <v>192</v>
      </c>
      <c r="T217" s="20" t="s">
        <v>193</v>
      </c>
      <c r="U217" s="20"/>
      <c r="V217" s="27">
        <v>81.153000000000006</v>
      </c>
      <c r="W217" s="27">
        <v>10.797000000000001</v>
      </c>
      <c r="X217" s="27">
        <v>3.2930000000000001</v>
      </c>
      <c r="Y217" s="27">
        <v>0.50900000000000001</v>
      </c>
      <c r="Z217" s="28">
        <v>0</v>
      </c>
      <c r="AA217" s="28">
        <v>1.5E-3</v>
      </c>
      <c r="AB217" s="28">
        <v>7.0000000000000007E-2</v>
      </c>
      <c r="AC217" s="28">
        <v>0.2719525440721865</v>
      </c>
    </row>
    <row r="218" spans="1:29" ht="15" customHeight="1" x14ac:dyDescent="0.25">
      <c r="A218" s="22" t="s">
        <v>47</v>
      </c>
      <c r="B218" s="22" t="s">
        <v>46</v>
      </c>
      <c r="C218" s="22" t="s">
        <v>45</v>
      </c>
      <c r="D218" s="22" t="s">
        <v>22</v>
      </c>
      <c r="E218" s="22" t="s">
        <v>16</v>
      </c>
      <c r="F218" s="22" t="s">
        <v>17</v>
      </c>
      <c r="G218" s="22" t="s">
        <v>17</v>
      </c>
      <c r="H218" s="22" t="s">
        <v>119</v>
      </c>
      <c r="I218" s="22" t="s">
        <v>15</v>
      </c>
      <c r="J218" s="22" t="s">
        <v>120</v>
      </c>
      <c r="K218" s="22" t="s">
        <v>120</v>
      </c>
      <c r="L218" s="23">
        <v>4.4464072363515801E-3</v>
      </c>
      <c r="M218" s="22">
        <v>2703</v>
      </c>
      <c r="N218" s="25">
        <v>1.01182793491151</v>
      </c>
      <c r="O218" s="25">
        <v>0.26678443418109482</v>
      </c>
      <c r="P218" s="26" t="str">
        <f>IF(COUNTIFS('Component Counts'!$A$2:$A$682,Leakers!A324)&gt;0,"yes","no")</f>
        <v>yes</v>
      </c>
      <c r="Q218" s="26" t="str">
        <f t="shared" si="3"/>
        <v>OGI and FID</v>
      </c>
      <c r="R218" s="20" t="s">
        <v>193</v>
      </c>
      <c r="S218" s="20" t="s">
        <v>192</v>
      </c>
      <c r="T218" s="20" t="s">
        <v>193</v>
      </c>
      <c r="U218" s="20"/>
      <c r="V218" s="27">
        <v>77.921000000000006</v>
      </c>
      <c r="W218" s="27">
        <v>11.872999999999999</v>
      </c>
      <c r="X218" s="27">
        <v>4.74</v>
      </c>
      <c r="Y218" s="27">
        <v>0.376</v>
      </c>
      <c r="Z218" s="28">
        <v>0</v>
      </c>
      <c r="AA218" s="28">
        <v>3.5000000000000001E-3</v>
      </c>
      <c r="AB218" s="28">
        <v>7.0000000000000007E-2</v>
      </c>
      <c r="AC218" s="28">
        <v>0.26993994310399327</v>
      </c>
    </row>
    <row r="219" spans="1:29" ht="15" customHeight="1" x14ac:dyDescent="0.25">
      <c r="A219" s="22" t="s">
        <v>52</v>
      </c>
      <c r="B219" s="22" t="s">
        <v>46</v>
      </c>
      <c r="C219" s="22" t="s">
        <v>45</v>
      </c>
      <c r="D219" s="22" t="s">
        <v>35</v>
      </c>
      <c r="E219" s="22" t="s">
        <v>16</v>
      </c>
      <c r="F219" s="22" t="s">
        <v>128</v>
      </c>
      <c r="G219" s="22" t="s">
        <v>60</v>
      </c>
      <c r="H219" s="22" t="s">
        <v>119</v>
      </c>
      <c r="I219" s="22" t="s">
        <v>25</v>
      </c>
      <c r="J219" s="22" t="s">
        <v>120</v>
      </c>
      <c r="K219" s="22" t="s">
        <v>121</v>
      </c>
      <c r="L219" s="23">
        <v>4.4016380351815402E-3</v>
      </c>
      <c r="M219" s="22">
        <v>13000</v>
      </c>
      <c r="N219" s="25">
        <v>1.0131312122804099</v>
      </c>
      <c r="O219" s="25">
        <v>0.26409828211089242</v>
      </c>
      <c r="P219" s="26" t="str">
        <f>IF(COUNTIFS('Component Counts'!$A$2:$A$682,Leakers!A280)&gt;0,"yes","no")</f>
        <v>yes</v>
      </c>
      <c r="Q219" s="26" t="str">
        <f t="shared" si="3"/>
        <v>FID Only</v>
      </c>
      <c r="R219" s="20" t="s">
        <v>193</v>
      </c>
      <c r="S219" s="20" t="s">
        <v>192</v>
      </c>
      <c r="T219" s="20" t="s">
        <v>193</v>
      </c>
      <c r="U219" s="20"/>
      <c r="V219" s="27">
        <v>81.153000000000006</v>
      </c>
      <c r="W219" s="27">
        <v>10.797000000000001</v>
      </c>
      <c r="X219" s="27">
        <v>3.2930000000000001</v>
      </c>
      <c r="Y219" s="27">
        <v>0.50900000000000001</v>
      </c>
      <c r="Z219" s="28">
        <v>0</v>
      </c>
      <c r="AA219" s="28">
        <v>1.3899999999999999E-2</v>
      </c>
      <c r="AB219" s="28">
        <v>7.0000000000000007E-2</v>
      </c>
      <c r="AC219" s="28">
        <v>0.26756621271618342</v>
      </c>
    </row>
    <row r="220" spans="1:29" ht="15" customHeight="1" x14ac:dyDescent="0.25">
      <c r="A220" s="22" t="s">
        <v>68</v>
      </c>
      <c r="B220" s="22" t="s">
        <v>46</v>
      </c>
      <c r="C220" s="22" t="s">
        <v>63</v>
      </c>
      <c r="D220" s="22" t="s">
        <v>22</v>
      </c>
      <c r="E220" s="22" t="s">
        <v>16</v>
      </c>
      <c r="F220" s="22" t="s">
        <v>24</v>
      </c>
      <c r="G220" s="22" t="s">
        <v>24</v>
      </c>
      <c r="H220" s="22" t="s">
        <v>119</v>
      </c>
      <c r="I220" s="22" t="s">
        <v>15</v>
      </c>
      <c r="J220" s="22" t="s">
        <v>120</v>
      </c>
      <c r="K220" s="22" t="s">
        <v>121</v>
      </c>
      <c r="L220" s="23">
        <v>4.3965970299853097E-3</v>
      </c>
      <c r="M220" s="22">
        <v>650</v>
      </c>
      <c r="N220" s="25">
        <v>0.83352156863955296</v>
      </c>
      <c r="O220" s="25">
        <v>0.26379582179911859</v>
      </c>
      <c r="P220" s="26" t="str">
        <f>IF(COUNTIFS('Component Counts'!$A$2:$A$682,Leakers!A159)&gt;0,"yes","no")</f>
        <v>yes</v>
      </c>
      <c r="Q220" s="26" t="str">
        <f t="shared" si="3"/>
        <v>FID Only</v>
      </c>
      <c r="R220" s="20" t="s">
        <v>193</v>
      </c>
      <c r="S220" s="20" t="s">
        <v>210</v>
      </c>
      <c r="T220" s="20" t="s">
        <v>210</v>
      </c>
      <c r="U220" s="20"/>
      <c r="V220" s="27">
        <v>63.058</v>
      </c>
      <c r="W220" s="27">
        <v>8.1419999999999995</v>
      </c>
      <c r="X220" s="27">
        <v>8.2609999999999992</v>
      </c>
      <c r="Y220" s="27">
        <v>3.5480999999999998</v>
      </c>
      <c r="Z220" s="28">
        <v>0</v>
      </c>
      <c r="AA220" s="28">
        <v>4.6800000000000001E-2</v>
      </c>
      <c r="AB220" s="28">
        <v>4.6800000000000001E-2</v>
      </c>
      <c r="AC220" s="28">
        <v>0.21987950718656146</v>
      </c>
    </row>
    <row r="221" spans="1:29" ht="15" customHeight="1" x14ac:dyDescent="0.25">
      <c r="A221" s="22" t="s">
        <v>76</v>
      </c>
      <c r="B221" s="22" t="s">
        <v>70</v>
      </c>
      <c r="C221" s="22" t="s">
        <v>63</v>
      </c>
      <c r="D221" s="22" t="s">
        <v>12</v>
      </c>
      <c r="E221" s="22" t="s">
        <v>16</v>
      </c>
      <c r="F221" s="22" t="s">
        <v>41</v>
      </c>
      <c r="G221" s="22" t="s">
        <v>41</v>
      </c>
      <c r="H221" s="22" t="s">
        <v>119</v>
      </c>
      <c r="I221" s="22" t="s">
        <v>15</v>
      </c>
      <c r="J221" s="22" t="s">
        <v>120</v>
      </c>
      <c r="K221" s="22" t="s">
        <v>120</v>
      </c>
      <c r="L221" s="23">
        <v>4.3314432085075098E-3</v>
      </c>
      <c r="M221" s="22">
        <v>8840</v>
      </c>
      <c r="N221" s="25">
        <v>1.0529115042523001</v>
      </c>
      <c r="O221" s="25">
        <v>0.2598865925104506</v>
      </c>
      <c r="P221" s="26" t="str">
        <f>IF(COUNTIFS('Component Counts'!$A$2:$A$682,Leakers!A161)&gt;0,"yes","no")</f>
        <v>yes</v>
      </c>
      <c r="Q221" s="26" t="str">
        <f t="shared" si="3"/>
        <v>OGI and FID</v>
      </c>
      <c r="R221" s="20" t="s">
        <v>194</v>
      </c>
      <c r="S221" s="20" t="s">
        <v>156</v>
      </c>
      <c r="T221" s="20" t="s">
        <v>194</v>
      </c>
      <c r="U221" s="20"/>
      <c r="V221" s="27">
        <v>87.521000000000001</v>
      </c>
      <c r="W221" s="27">
        <v>5.4260000000000002</v>
      </c>
      <c r="X221" s="27">
        <v>2.4740000000000002</v>
      </c>
      <c r="Y221" s="27">
        <v>0.75</v>
      </c>
      <c r="Z221" s="28">
        <v>0.1</v>
      </c>
      <c r="AA221" s="28" t="s">
        <v>211</v>
      </c>
      <c r="AB221" s="28">
        <v>0.1</v>
      </c>
      <c r="AC221" s="28">
        <v>0.27363758305518299</v>
      </c>
    </row>
    <row r="222" spans="1:29" ht="15" customHeight="1" x14ac:dyDescent="0.25">
      <c r="A222" s="22" t="s">
        <v>56</v>
      </c>
      <c r="B222" s="22" t="s">
        <v>38</v>
      </c>
      <c r="C222" s="22" t="s">
        <v>45</v>
      </c>
      <c r="D222" s="22" t="s">
        <v>35</v>
      </c>
      <c r="E222" s="22" t="s">
        <v>23</v>
      </c>
      <c r="F222" s="22" t="s">
        <v>17</v>
      </c>
      <c r="G222" s="22" t="s">
        <v>17</v>
      </c>
      <c r="H222" s="22" t="s">
        <v>125</v>
      </c>
      <c r="I222" s="22" t="s">
        <v>25</v>
      </c>
      <c r="J222" s="22" t="s">
        <v>120</v>
      </c>
      <c r="K222" s="22" t="s">
        <v>121</v>
      </c>
      <c r="L222" s="23">
        <v>4.3263394621131501E-3</v>
      </c>
      <c r="M222" s="22">
        <v>3929</v>
      </c>
      <c r="N222" s="25">
        <v>1.00616428223979</v>
      </c>
      <c r="O222" s="25">
        <v>0.259580367726789</v>
      </c>
      <c r="P222" s="26" t="str">
        <f>IF(COUNTIFS('Component Counts'!$A$2:$A$682,Leakers!A237)&gt;0,"yes","no")</f>
        <v>yes</v>
      </c>
      <c r="Q222" s="26" t="str">
        <f t="shared" si="3"/>
        <v>FID Only</v>
      </c>
      <c r="R222" s="20" t="s">
        <v>193</v>
      </c>
      <c r="S222" s="20" t="s">
        <v>192</v>
      </c>
      <c r="T222" s="20" t="s">
        <v>193</v>
      </c>
      <c r="U222" s="20"/>
      <c r="V222" s="27">
        <v>87.4</v>
      </c>
      <c r="W222" s="27">
        <v>6.5</v>
      </c>
      <c r="X222" s="27">
        <v>2.2000000000000002</v>
      </c>
      <c r="Y222" s="27">
        <v>0.38500000000000001</v>
      </c>
      <c r="Z222" s="28">
        <v>0</v>
      </c>
      <c r="AA222" s="28">
        <v>1.7500000000000002E-2</v>
      </c>
      <c r="AB222" s="28">
        <v>7.0000000000000007E-2</v>
      </c>
      <c r="AC222" s="28">
        <v>0.26118049437736435</v>
      </c>
    </row>
    <row r="223" spans="1:29" ht="15" customHeight="1" x14ac:dyDescent="0.25">
      <c r="A223" s="22" t="s">
        <v>84</v>
      </c>
      <c r="B223" s="22" t="s">
        <v>78</v>
      </c>
      <c r="C223" s="22" t="s">
        <v>63</v>
      </c>
      <c r="D223" s="22" t="s">
        <v>32</v>
      </c>
      <c r="E223" s="22" t="s">
        <v>16</v>
      </c>
      <c r="F223" s="22" t="s">
        <v>17</v>
      </c>
      <c r="G223" s="22" t="s">
        <v>17</v>
      </c>
      <c r="H223" s="22" t="s">
        <v>125</v>
      </c>
      <c r="I223" s="22" t="s">
        <v>15</v>
      </c>
      <c r="J223" s="22" t="s">
        <v>120</v>
      </c>
      <c r="K223" s="22" t="s">
        <v>121</v>
      </c>
      <c r="L223" s="23">
        <v>4.2973005707982702E-3</v>
      </c>
      <c r="M223" s="22">
        <v>14500</v>
      </c>
      <c r="N223" s="25">
        <v>1.02073916037166</v>
      </c>
      <c r="O223" s="25">
        <v>0.2578380342478962</v>
      </c>
      <c r="P223" s="26" t="str">
        <f>IF(COUNTIFS('Component Counts'!$A$2:$A$682,Leakers!A305)&gt;0,"yes","no")</f>
        <v>yes</v>
      </c>
      <c r="Q223" s="26" t="str">
        <f t="shared" si="3"/>
        <v>FID Only</v>
      </c>
      <c r="R223" s="20" t="s">
        <v>193</v>
      </c>
      <c r="S223" s="20" t="s">
        <v>192</v>
      </c>
      <c r="T223" s="20" t="s">
        <v>193</v>
      </c>
      <c r="U223" s="20"/>
      <c r="V223" s="27">
        <v>79.709999999999994</v>
      </c>
      <c r="W223" s="27">
        <v>9.84</v>
      </c>
      <c r="X223" s="27">
        <v>5.22</v>
      </c>
      <c r="Y223" s="27">
        <v>0.98</v>
      </c>
      <c r="Z223" s="28">
        <v>0</v>
      </c>
      <c r="AA223" s="28">
        <v>7.4999999999999997E-3</v>
      </c>
      <c r="AB223" s="28">
        <v>7.0000000000000007E-2</v>
      </c>
      <c r="AC223" s="28">
        <v>0.26318537859007834</v>
      </c>
    </row>
    <row r="224" spans="1:29" ht="15" customHeight="1" x14ac:dyDescent="0.25">
      <c r="A224" s="22" t="s">
        <v>110</v>
      </c>
      <c r="B224" s="22" t="s">
        <v>46</v>
      </c>
      <c r="C224" s="22" t="s">
        <v>105</v>
      </c>
      <c r="D224" s="22" t="s">
        <v>32</v>
      </c>
      <c r="E224" s="22" t="s">
        <v>23</v>
      </c>
      <c r="F224" s="22" t="s">
        <v>17</v>
      </c>
      <c r="G224" s="22" t="s">
        <v>17</v>
      </c>
      <c r="H224" s="22" t="s">
        <v>119</v>
      </c>
      <c r="I224" s="22" t="s">
        <v>15</v>
      </c>
      <c r="J224" s="22" t="s">
        <v>120</v>
      </c>
      <c r="K224" s="22" t="s">
        <v>121</v>
      </c>
      <c r="L224" s="23">
        <v>4.29308383641374E-3</v>
      </c>
      <c r="M224" s="22">
        <v>950</v>
      </c>
      <c r="N224" s="25">
        <v>0.88978958613749304</v>
      </c>
      <c r="O224" s="25">
        <v>0.25758503018482437</v>
      </c>
      <c r="P224" s="26" t="str">
        <f>IF(COUNTIFS('Component Counts'!$A$2:$A$682,Leakers!A162)&gt;0,"yes","no")</f>
        <v>yes</v>
      </c>
      <c r="Q224" s="26" t="str">
        <f t="shared" si="3"/>
        <v>FID Only</v>
      </c>
      <c r="R224" s="20" t="s">
        <v>193</v>
      </c>
      <c r="S224" s="20" t="s">
        <v>210</v>
      </c>
      <c r="T224" s="20" t="s">
        <v>210</v>
      </c>
      <c r="U224" s="20"/>
      <c r="V224" s="27">
        <v>67.075999999999993</v>
      </c>
      <c r="W224" s="27">
        <v>11.15</v>
      </c>
      <c r="X224" s="27">
        <v>9.6389999999999993</v>
      </c>
      <c r="Y224" s="27">
        <v>1.728</v>
      </c>
      <c r="Z224" s="28">
        <v>0</v>
      </c>
      <c r="AA224" s="28">
        <v>4.9599999999999998E-2</v>
      </c>
      <c r="AB224" s="28">
        <v>4.9599999999999998E-2</v>
      </c>
      <c r="AC224" s="28">
        <v>0.2291964774033686</v>
      </c>
    </row>
    <row r="225" spans="1:29" ht="15" customHeight="1" x14ac:dyDescent="0.25">
      <c r="A225" s="22" t="s">
        <v>44</v>
      </c>
      <c r="B225" s="22" t="s">
        <v>46</v>
      </c>
      <c r="C225" s="22" t="s">
        <v>45</v>
      </c>
      <c r="D225" s="22" t="s">
        <v>32</v>
      </c>
      <c r="E225" s="22" t="s">
        <v>16</v>
      </c>
      <c r="F225" s="22" t="s">
        <v>49</v>
      </c>
      <c r="G225" s="22" t="s">
        <v>24</v>
      </c>
      <c r="H225" s="22" t="s">
        <v>119</v>
      </c>
      <c r="I225" s="22" t="s">
        <v>25</v>
      </c>
      <c r="J225" s="22" t="s">
        <v>120</v>
      </c>
      <c r="K225" s="22" t="s">
        <v>121</v>
      </c>
      <c r="L225" s="23">
        <v>4.2878965315471997E-3</v>
      </c>
      <c r="M225" s="22">
        <v>10800</v>
      </c>
      <c r="N225" s="25">
        <v>1.01872204584491</v>
      </c>
      <c r="O225" s="25">
        <v>0.257273791892832</v>
      </c>
      <c r="P225" s="26" t="str">
        <f>IF(COUNTIFS('Component Counts'!$A$2:$A$682,Leakers!A303)&gt;0,"yes","no")</f>
        <v>yes</v>
      </c>
      <c r="Q225" s="26" t="str">
        <f t="shared" si="3"/>
        <v>FID Only</v>
      </c>
      <c r="R225" s="20" t="s">
        <v>193</v>
      </c>
      <c r="S225" s="20" t="s">
        <v>192</v>
      </c>
      <c r="T225" s="20" t="s">
        <v>193</v>
      </c>
      <c r="U225" s="20"/>
      <c r="V225" s="27">
        <v>81.441000000000003</v>
      </c>
      <c r="W225" s="27">
        <v>10.297000000000001</v>
      </c>
      <c r="X225" s="27">
        <v>3.645</v>
      </c>
      <c r="Y225" s="27">
        <v>0.76700000000000002</v>
      </c>
      <c r="Z225" s="28">
        <v>0</v>
      </c>
      <c r="AA225" s="28">
        <v>6.4000000000000003E-3</v>
      </c>
      <c r="AB225" s="28">
        <v>7.0000000000000007E-2</v>
      </c>
      <c r="AC225" s="28">
        <v>0.26209048361934484</v>
      </c>
    </row>
    <row r="226" spans="1:29" ht="15" customHeight="1" x14ac:dyDescent="0.25">
      <c r="A226" s="22" t="s">
        <v>55</v>
      </c>
      <c r="B226" s="22" t="s">
        <v>38</v>
      </c>
      <c r="C226" s="22" t="s">
        <v>45</v>
      </c>
      <c r="D226" s="22" t="s">
        <v>22</v>
      </c>
      <c r="E226" s="22" t="s">
        <v>23</v>
      </c>
      <c r="F226" s="22" t="s">
        <v>24</v>
      </c>
      <c r="G226" s="22" t="s">
        <v>24</v>
      </c>
      <c r="H226" s="22" t="s">
        <v>119</v>
      </c>
      <c r="I226" s="22" t="s">
        <v>15</v>
      </c>
      <c r="J226" s="22" t="s">
        <v>120</v>
      </c>
      <c r="K226" s="22" t="s">
        <v>121</v>
      </c>
      <c r="L226" s="23">
        <v>4.2542338044112603E-3</v>
      </c>
      <c r="M226" s="22">
        <v>1285</v>
      </c>
      <c r="N226" s="25">
        <v>1.00616428223979</v>
      </c>
      <c r="O226" s="25">
        <v>0.25525402826467564</v>
      </c>
      <c r="P226" s="26" t="str">
        <f>IF(COUNTIFS('Component Counts'!$A$2:$A$682,Leakers!A168)&gt;0,"yes","no")</f>
        <v>yes</v>
      </c>
      <c r="Q226" s="26" t="str">
        <f t="shared" si="3"/>
        <v>FID Only</v>
      </c>
      <c r="R226" s="20" t="s">
        <v>193</v>
      </c>
      <c r="S226" s="20" t="s">
        <v>156</v>
      </c>
      <c r="T226" s="20" t="s">
        <v>193</v>
      </c>
      <c r="U226" s="20"/>
      <c r="V226" s="27">
        <v>87.4</v>
      </c>
      <c r="W226" s="27">
        <v>6.5</v>
      </c>
      <c r="X226" s="27">
        <v>2.2000000000000002</v>
      </c>
      <c r="Y226" s="27">
        <v>0.38500000000000001</v>
      </c>
      <c r="Z226" s="28">
        <v>0</v>
      </c>
      <c r="AA226" s="28" t="s">
        <v>211</v>
      </c>
      <c r="AB226" s="28">
        <v>7.0000000000000007E-2</v>
      </c>
      <c r="AC226" s="28">
        <v>0.25682748613774165</v>
      </c>
    </row>
    <row r="227" spans="1:29" ht="15" customHeight="1" x14ac:dyDescent="0.25">
      <c r="A227" s="22" t="s">
        <v>90</v>
      </c>
      <c r="B227" s="22" t="s">
        <v>86</v>
      </c>
      <c r="C227" s="22" t="s">
        <v>63</v>
      </c>
      <c r="D227" s="22" t="s">
        <v>35</v>
      </c>
      <c r="E227" s="22" t="s">
        <v>16</v>
      </c>
      <c r="F227" s="22" t="s">
        <v>20</v>
      </c>
      <c r="G227" s="22" t="s">
        <v>20</v>
      </c>
      <c r="H227" s="22" t="s">
        <v>138</v>
      </c>
      <c r="I227" s="22" t="s">
        <v>15</v>
      </c>
      <c r="J227" s="22" t="s">
        <v>120</v>
      </c>
      <c r="K227" s="22" t="s">
        <v>120</v>
      </c>
      <c r="L227" s="23">
        <v>4.2332630694037502E-3</v>
      </c>
      <c r="M227" s="22">
        <v>12600</v>
      </c>
      <c r="N227" s="25">
        <v>0.89689952155038399</v>
      </c>
      <c r="O227" s="25">
        <v>0.25399578416422502</v>
      </c>
      <c r="P227" s="26" t="str">
        <f>IF(COUNTIFS('Component Counts'!$A$2:$A$682,Leakers!A170)&gt;0,"yes","no")</f>
        <v>yes</v>
      </c>
      <c r="Q227" s="26" t="str">
        <f t="shared" si="3"/>
        <v>OGI and FID</v>
      </c>
      <c r="R227" s="20" t="s">
        <v>193</v>
      </c>
      <c r="S227" s="20" t="s">
        <v>156</v>
      </c>
      <c r="T227" s="20" t="s">
        <v>193</v>
      </c>
      <c r="U227" s="20"/>
      <c r="V227" s="27">
        <v>73.228999999999999</v>
      </c>
      <c r="W227" s="27">
        <v>6.6829999999999998</v>
      </c>
      <c r="X227" s="27">
        <v>4.3179999999999996</v>
      </c>
      <c r="Y227" s="27">
        <v>0.57800000000000007</v>
      </c>
      <c r="Z227" s="28">
        <v>0.06</v>
      </c>
      <c r="AA227" s="28" t="s">
        <v>211</v>
      </c>
      <c r="AB227" s="28">
        <v>7.0000000000000007E-2</v>
      </c>
      <c r="AC227" s="28">
        <v>0.22780869729270822</v>
      </c>
    </row>
    <row r="228" spans="1:29" ht="15" customHeight="1" x14ac:dyDescent="0.25">
      <c r="A228" s="22" t="s">
        <v>50</v>
      </c>
      <c r="B228" s="22" t="s">
        <v>46</v>
      </c>
      <c r="C228" s="22" t="s">
        <v>45</v>
      </c>
      <c r="D228" s="22" t="s">
        <v>32</v>
      </c>
      <c r="E228" s="22" t="s">
        <v>16</v>
      </c>
      <c r="F228" s="22" t="s">
        <v>20</v>
      </c>
      <c r="G228" s="22" t="s">
        <v>20</v>
      </c>
      <c r="H228" s="22" t="s">
        <v>119</v>
      </c>
      <c r="I228" s="22" t="s">
        <v>15</v>
      </c>
      <c r="J228" s="22" t="s">
        <v>120</v>
      </c>
      <c r="K228" s="22" t="s">
        <v>121</v>
      </c>
      <c r="L228" s="23">
        <v>4.1976213452185199E-3</v>
      </c>
      <c r="M228" s="22">
        <v>1792</v>
      </c>
      <c r="N228" s="25">
        <v>0.94508989072118599</v>
      </c>
      <c r="O228" s="25">
        <v>0.2518572807131112</v>
      </c>
      <c r="P228" s="26" t="str">
        <f>IF(COUNTIFS('Component Counts'!$A$2:$A$682,Leakers!A304)&gt;0,"yes","no")</f>
        <v>yes</v>
      </c>
      <c r="Q228" s="26" t="str">
        <f t="shared" si="3"/>
        <v>FID Only</v>
      </c>
      <c r="R228" s="20" t="s">
        <v>193</v>
      </c>
      <c r="S228" s="20" t="s">
        <v>192</v>
      </c>
      <c r="T228" s="20" t="s">
        <v>193</v>
      </c>
      <c r="U228" s="20"/>
      <c r="V228" s="27">
        <v>87.418000000000006</v>
      </c>
      <c r="W228" s="27">
        <v>3.1309999999999998</v>
      </c>
      <c r="X228" s="27">
        <v>0.93700000000000006</v>
      </c>
      <c r="Y228" s="27">
        <v>0.26800000000000002</v>
      </c>
      <c r="Z228" s="28">
        <v>0</v>
      </c>
      <c r="AA228" s="28">
        <v>3.3E-3</v>
      </c>
      <c r="AB228" s="28">
        <v>7.0000000000000007E-2</v>
      </c>
      <c r="AC228" s="28">
        <v>0.23802776990648911</v>
      </c>
    </row>
    <row r="229" spans="1:29" ht="15" customHeight="1" x14ac:dyDescent="0.25">
      <c r="A229" s="22" t="s">
        <v>54</v>
      </c>
      <c r="B229" s="22" t="s">
        <v>38</v>
      </c>
      <c r="C229" s="22" t="s">
        <v>45</v>
      </c>
      <c r="D229" s="22" t="s">
        <v>32</v>
      </c>
      <c r="E229" s="22" t="s">
        <v>23</v>
      </c>
      <c r="F229" s="22" t="s">
        <v>49</v>
      </c>
      <c r="G229" s="22" t="s">
        <v>24</v>
      </c>
      <c r="H229" s="22" t="s">
        <v>28</v>
      </c>
      <c r="I229" s="22" t="s">
        <v>15</v>
      </c>
      <c r="J229" s="22" t="s">
        <v>120</v>
      </c>
      <c r="K229" s="22" t="s">
        <v>121</v>
      </c>
      <c r="L229" s="23">
        <v>4.1821281467093801E-3</v>
      </c>
      <c r="M229" s="22">
        <v>1291</v>
      </c>
      <c r="N229" s="25">
        <v>1.00616428223979</v>
      </c>
      <c r="O229" s="25">
        <v>0.25092768880256283</v>
      </c>
      <c r="P229" s="26" t="str">
        <f>IF(COUNTIFS('Component Counts'!$A$2:$A$682,Leakers!A281)&gt;0,"yes","no")</f>
        <v>yes</v>
      </c>
      <c r="Q229" s="26" t="str">
        <f t="shared" si="3"/>
        <v>FID Only</v>
      </c>
      <c r="R229" s="20" t="s">
        <v>193</v>
      </c>
      <c r="S229" s="20" t="s">
        <v>192</v>
      </c>
      <c r="T229" s="20" t="s">
        <v>193</v>
      </c>
      <c r="U229" s="20"/>
      <c r="V229" s="27">
        <v>87.4</v>
      </c>
      <c r="W229" s="27">
        <v>6.5</v>
      </c>
      <c r="X229" s="27">
        <v>2.2000000000000002</v>
      </c>
      <c r="Y229" s="27">
        <v>0.38500000000000001</v>
      </c>
      <c r="Z229" s="28">
        <v>0.04</v>
      </c>
      <c r="AA229" s="28">
        <v>5.5999999999999999E-3</v>
      </c>
      <c r="AB229" s="28">
        <v>7.0000000000000007E-2</v>
      </c>
      <c r="AC229" s="28">
        <v>0.25247447789811889</v>
      </c>
    </row>
    <row r="230" spans="1:29" ht="15" customHeight="1" x14ac:dyDescent="0.25">
      <c r="A230" s="22" t="s">
        <v>55</v>
      </c>
      <c r="B230" s="22" t="s">
        <v>38</v>
      </c>
      <c r="C230" s="22" t="s">
        <v>45</v>
      </c>
      <c r="D230" s="22" t="s">
        <v>22</v>
      </c>
      <c r="E230" s="22" t="s">
        <v>23</v>
      </c>
      <c r="F230" s="22" t="s">
        <v>17</v>
      </c>
      <c r="G230" s="22" t="s">
        <v>17</v>
      </c>
      <c r="H230" s="22" t="s">
        <v>28</v>
      </c>
      <c r="I230" s="22" t="s">
        <v>15</v>
      </c>
      <c r="J230" s="22" t="s">
        <v>120</v>
      </c>
      <c r="K230" s="22" t="s">
        <v>121</v>
      </c>
      <c r="L230" s="23">
        <v>4.1821281467093801E-3</v>
      </c>
      <c r="M230" s="22">
        <v>3412</v>
      </c>
      <c r="N230" s="25">
        <v>1.00616428223979</v>
      </c>
      <c r="O230" s="25">
        <v>0.25092768880256283</v>
      </c>
      <c r="P230" s="26" t="str">
        <f>IF(COUNTIFS('Component Counts'!$A$2:$A$682,Leakers!A298)&gt;0,"yes","no")</f>
        <v>yes</v>
      </c>
      <c r="Q230" s="26" t="str">
        <f t="shared" si="3"/>
        <v>FID Only</v>
      </c>
      <c r="R230" s="20" t="s">
        <v>193</v>
      </c>
      <c r="S230" s="20" t="s">
        <v>192</v>
      </c>
      <c r="T230" s="20" t="s">
        <v>193</v>
      </c>
      <c r="U230" s="20"/>
      <c r="V230" s="27">
        <v>87.4</v>
      </c>
      <c r="W230" s="27">
        <v>6.5</v>
      </c>
      <c r="X230" s="27">
        <v>2.2000000000000002</v>
      </c>
      <c r="Y230" s="27">
        <v>0.38500000000000001</v>
      </c>
      <c r="Z230" s="28">
        <v>0</v>
      </c>
      <c r="AA230" s="28">
        <v>1.1599999999999999E-2</v>
      </c>
      <c r="AB230" s="28">
        <v>7.0000000000000007E-2</v>
      </c>
      <c r="AC230" s="28">
        <v>0.25247447789811889</v>
      </c>
    </row>
    <row r="231" spans="1:29" ht="15" customHeight="1" x14ac:dyDescent="0.25">
      <c r="A231" s="22" t="s">
        <v>29</v>
      </c>
      <c r="B231" s="22" t="s">
        <v>30</v>
      </c>
      <c r="C231" s="22" t="s">
        <v>11</v>
      </c>
      <c r="D231" s="22" t="s">
        <v>22</v>
      </c>
      <c r="E231" s="22" t="s">
        <v>16</v>
      </c>
      <c r="F231" s="22" t="s">
        <v>14</v>
      </c>
      <c r="G231" s="22" t="s">
        <v>14</v>
      </c>
      <c r="H231" s="22" t="s">
        <v>119</v>
      </c>
      <c r="I231" s="22" t="s">
        <v>15</v>
      </c>
      <c r="J231" s="22" t="s">
        <v>120</v>
      </c>
      <c r="K231" s="22" t="s">
        <v>121</v>
      </c>
      <c r="L231" s="23">
        <v>4.1807641056670602E-3</v>
      </c>
      <c r="M231" s="22">
        <v>11720</v>
      </c>
      <c r="N231" s="25">
        <v>1.0041073037247601</v>
      </c>
      <c r="O231" s="25">
        <v>0.2508458463400236</v>
      </c>
      <c r="P231" s="26" t="str">
        <f>IF(COUNTIFS('Component Counts'!$A$2:$A$682,Leakers!A278)&gt;0,"yes","no")</f>
        <v>yes</v>
      </c>
      <c r="Q231" s="26" t="str">
        <f t="shared" si="3"/>
        <v>FID Only</v>
      </c>
      <c r="R231" s="20" t="s">
        <v>193</v>
      </c>
      <c r="S231" s="20" t="s">
        <v>213</v>
      </c>
      <c r="T231" s="20" t="s">
        <v>193</v>
      </c>
      <c r="U231" s="20"/>
      <c r="V231" s="27">
        <v>89.4</v>
      </c>
      <c r="W231" s="27">
        <v>4.944</v>
      </c>
      <c r="X231" s="27">
        <v>2.0529999999999999</v>
      </c>
      <c r="Y231" s="27">
        <v>0.31720000000000004</v>
      </c>
      <c r="Z231" s="28">
        <v>0</v>
      </c>
      <c r="AA231" s="28">
        <v>0</v>
      </c>
      <c r="AB231" s="28">
        <v>7.0000000000000007E-2</v>
      </c>
      <c r="AC231" s="28">
        <v>0.25187614641903672</v>
      </c>
    </row>
    <row r="232" spans="1:29" ht="15" customHeight="1" x14ac:dyDescent="0.25">
      <c r="A232" s="22" t="s">
        <v>77</v>
      </c>
      <c r="B232" s="22" t="s">
        <v>78</v>
      </c>
      <c r="C232" s="22" t="s">
        <v>63</v>
      </c>
      <c r="D232" s="22" t="s">
        <v>32</v>
      </c>
      <c r="E232" s="22" t="s">
        <v>23</v>
      </c>
      <c r="F232" s="22" t="s">
        <v>17</v>
      </c>
      <c r="G232" s="22" t="s">
        <v>17</v>
      </c>
      <c r="H232" s="22" t="s">
        <v>119</v>
      </c>
      <c r="I232" s="22" t="s">
        <v>15</v>
      </c>
      <c r="J232" s="22" t="s">
        <v>120</v>
      </c>
      <c r="K232" s="22" t="s">
        <v>121</v>
      </c>
      <c r="L232" s="23">
        <v>4.1370169432531703E-3</v>
      </c>
      <c r="M232" s="22">
        <v>13100</v>
      </c>
      <c r="N232" s="25">
        <v>1.0134107965515899</v>
      </c>
      <c r="O232" s="25">
        <v>0.24822101659519022</v>
      </c>
      <c r="P232" s="26" t="str">
        <f>IF(COUNTIFS('Component Counts'!$A$2:$A$682,Leakers!A308)&gt;0,"yes","no")</f>
        <v>yes</v>
      </c>
      <c r="Q232" s="26" t="str">
        <f t="shared" si="3"/>
        <v>FID Only</v>
      </c>
      <c r="R232" s="20" t="s">
        <v>193</v>
      </c>
      <c r="S232" s="20" t="s">
        <v>192</v>
      </c>
      <c r="T232" s="20" t="s">
        <v>193</v>
      </c>
      <c r="U232" s="20"/>
      <c r="V232" s="27">
        <v>79.89</v>
      </c>
      <c r="W232" s="27">
        <v>8.9499999999999993</v>
      </c>
      <c r="X232" s="27">
        <v>5.3</v>
      </c>
      <c r="Y232" s="27">
        <v>1.03</v>
      </c>
      <c r="Z232" s="28">
        <v>0</v>
      </c>
      <c r="AA232" s="28">
        <v>6.1999999999999998E-3</v>
      </c>
      <c r="AB232" s="28">
        <v>7.0000000000000007E-2</v>
      </c>
      <c r="AC232" s="28">
        <v>0.25154985814857628</v>
      </c>
    </row>
    <row r="233" spans="1:29" ht="15" customHeight="1" x14ac:dyDescent="0.25">
      <c r="A233" s="22" t="s">
        <v>77</v>
      </c>
      <c r="B233" s="22" t="s">
        <v>78</v>
      </c>
      <c r="C233" s="22" t="s">
        <v>63</v>
      </c>
      <c r="D233" s="22" t="s">
        <v>32</v>
      </c>
      <c r="E233" s="22" t="s">
        <v>23</v>
      </c>
      <c r="F233" s="22" t="s">
        <v>14</v>
      </c>
      <c r="G233" s="22" t="s">
        <v>14</v>
      </c>
      <c r="H233" s="22" t="s">
        <v>125</v>
      </c>
      <c r="I233" s="22" t="s">
        <v>25</v>
      </c>
      <c r="J233" s="22" t="s">
        <v>120</v>
      </c>
      <c r="K233" s="22" t="s">
        <v>121</v>
      </c>
      <c r="L233" s="23">
        <v>4.1370169432531703E-3</v>
      </c>
      <c r="M233" s="22">
        <v>7421</v>
      </c>
      <c r="N233" s="25">
        <v>1.0134107965515899</v>
      </c>
      <c r="O233" s="25">
        <v>0.24822101659519022</v>
      </c>
      <c r="P233" s="26" t="str">
        <f>IF(COUNTIFS('Component Counts'!$A$2:$A$682,Leakers!A312)&gt;0,"yes","no")</f>
        <v>yes</v>
      </c>
      <c r="Q233" s="26" t="str">
        <f t="shared" si="3"/>
        <v>FID Only</v>
      </c>
      <c r="R233" s="20" t="s">
        <v>193</v>
      </c>
      <c r="S233" s="20" t="s">
        <v>192</v>
      </c>
      <c r="T233" s="20" t="s">
        <v>193</v>
      </c>
      <c r="U233" s="20"/>
      <c r="V233" s="27">
        <v>79.89</v>
      </c>
      <c r="W233" s="27">
        <v>8.9499999999999993</v>
      </c>
      <c r="X233" s="27">
        <v>5.3</v>
      </c>
      <c r="Y233" s="27">
        <v>1.03</v>
      </c>
      <c r="Z233" s="28">
        <v>0</v>
      </c>
      <c r="AA233" s="28">
        <v>7.7000000000000002E-3</v>
      </c>
      <c r="AB233" s="28">
        <v>7.0000000000000007E-2</v>
      </c>
      <c r="AC233" s="28">
        <v>0.25154985814857628</v>
      </c>
    </row>
    <row r="234" spans="1:29" ht="15" customHeight="1" x14ac:dyDescent="0.25">
      <c r="A234" s="22" t="s">
        <v>83</v>
      </c>
      <c r="B234" s="22" t="s">
        <v>78</v>
      </c>
      <c r="C234" s="22" t="s">
        <v>63</v>
      </c>
      <c r="D234" s="22" t="s">
        <v>32</v>
      </c>
      <c r="E234" s="22" t="s">
        <v>23</v>
      </c>
      <c r="F234" s="22" t="s">
        <v>14</v>
      </c>
      <c r="G234" s="22" t="s">
        <v>14</v>
      </c>
      <c r="H234" s="22" t="s">
        <v>119</v>
      </c>
      <c r="I234" s="22" t="s">
        <v>15</v>
      </c>
      <c r="J234" s="22" t="s">
        <v>120</v>
      </c>
      <c r="K234" s="22" t="s">
        <v>121</v>
      </c>
      <c r="L234" s="23">
        <v>4.0768022847935698E-3</v>
      </c>
      <c r="M234" s="22">
        <v>2341</v>
      </c>
      <c r="N234" s="25">
        <v>1.0111872149080701</v>
      </c>
      <c r="O234" s="25">
        <v>0.2446081370876142</v>
      </c>
      <c r="P234" s="26" t="str">
        <f>IF(COUNTIFS('Component Counts'!$A$2:$A$682,Leakers!A266)&gt;0,"yes","no")</f>
        <v>yes</v>
      </c>
      <c r="Q234" s="26" t="str">
        <f t="shared" si="3"/>
        <v>FID Only</v>
      </c>
      <c r="R234" s="20" t="s">
        <v>193</v>
      </c>
      <c r="S234" s="20" t="s">
        <v>192</v>
      </c>
      <c r="T234" s="20" t="s">
        <v>193</v>
      </c>
      <c r="U234" s="20"/>
      <c r="V234" s="27">
        <v>80.099999999999994</v>
      </c>
      <c r="W234" s="27">
        <v>9.14</v>
      </c>
      <c r="X234" s="27">
        <v>4.82</v>
      </c>
      <c r="Y234" s="27">
        <v>1.03</v>
      </c>
      <c r="Z234" s="28">
        <v>0</v>
      </c>
      <c r="AA234" s="28">
        <v>7.1000000000000004E-3</v>
      </c>
      <c r="AB234" s="28">
        <v>7.0000000000000007E-2</v>
      </c>
      <c r="AC234" s="28">
        <v>0.24734462088547693</v>
      </c>
    </row>
    <row r="235" spans="1:29" ht="15" customHeight="1" x14ac:dyDescent="0.25">
      <c r="A235" s="22" t="s">
        <v>83</v>
      </c>
      <c r="B235" s="22" t="s">
        <v>78</v>
      </c>
      <c r="C235" s="22" t="s">
        <v>63</v>
      </c>
      <c r="D235" s="22" t="s">
        <v>32</v>
      </c>
      <c r="E235" s="22" t="s">
        <v>23</v>
      </c>
      <c r="F235" s="22" t="s">
        <v>17</v>
      </c>
      <c r="G235" s="22" t="s">
        <v>17</v>
      </c>
      <c r="H235" s="22" t="s">
        <v>119</v>
      </c>
      <c r="I235" s="22" t="s">
        <v>15</v>
      </c>
      <c r="J235" s="22" t="s">
        <v>120</v>
      </c>
      <c r="K235" s="22" t="s">
        <v>121</v>
      </c>
      <c r="L235" s="23">
        <v>4.0768022847935698E-3</v>
      </c>
      <c r="M235" s="22">
        <v>2140</v>
      </c>
      <c r="N235" s="25">
        <v>1.0111872149080701</v>
      </c>
      <c r="O235" s="25">
        <v>0.2446081370876142</v>
      </c>
      <c r="P235" s="26" t="str">
        <f>IF(COUNTIFS('Component Counts'!$A$2:$A$682,Leakers!A310)&gt;0,"yes","no")</f>
        <v>yes</v>
      </c>
      <c r="Q235" s="26" t="str">
        <f t="shared" si="3"/>
        <v>FID Only</v>
      </c>
      <c r="R235" s="20" t="s">
        <v>193</v>
      </c>
      <c r="S235" s="20" t="s">
        <v>192</v>
      </c>
      <c r="T235" s="20" t="s">
        <v>193</v>
      </c>
      <c r="U235" s="20"/>
      <c r="V235" s="27">
        <v>80.099999999999994</v>
      </c>
      <c r="W235" s="27">
        <v>9.14</v>
      </c>
      <c r="X235" s="27">
        <v>4.82</v>
      </c>
      <c r="Y235" s="27">
        <v>1.03</v>
      </c>
      <c r="Z235" s="28">
        <v>0</v>
      </c>
      <c r="AA235" s="28">
        <v>2.3900000000000001E-2</v>
      </c>
      <c r="AB235" s="28">
        <v>7.0000000000000007E-2</v>
      </c>
      <c r="AC235" s="28">
        <v>0.24734462088547693</v>
      </c>
    </row>
    <row r="236" spans="1:29" ht="15" customHeight="1" x14ac:dyDescent="0.25">
      <c r="A236" s="22" t="s">
        <v>52</v>
      </c>
      <c r="B236" s="22" t="s">
        <v>46</v>
      </c>
      <c r="C236" s="22" t="s">
        <v>45</v>
      </c>
      <c r="D236" s="22" t="s">
        <v>35</v>
      </c>
      <c r="E236" s="22" t="s">
        <v>16</v>
      </c>
      <c r="F236" s="22" t="s">
        <v>131</v>
      </c>
      <c r="G236" s="22" t="s">
        <v>74</v>
      </c>
      <c r="H236" s="22" t="s">
        <v>119</v>
      </c>
      <c r="I236" s="22" t="s">
        <v>15</v>
      </c>
      <c r="J236" s="22" t="s">
        <v>120</v>
      </c>
      <c r="K236" s="22" t="s">
        <v>121</v>
      </c>
      <c r="L236" s="23">
        <v>3.9686900317210602E-3</v>
      </c>
      <c r="M236" s="22">
        <v>50000</v>
      </c>
      <c r="N236" s="25">
        <v>1.0131312122804099</v>
      </c>
      <c r="O236" s="25">
        <v>0.23812140190326361</v>
      </c>
      <c r="P236" s="26" t="str">
        <f>IF(COUNTIFS('Component Counts'!$A$2:$A$682,Leakers!A255)&gt;0,"yes","no")</f>
        <v>yes</v>
      </c>
      <c r="Q236" s="26" t="str">
        <f t="shared" si="3"/>
        <v>FID Only</v>
      </c>
      <c r="R236" s="20" t="s">
        <v>193</v>
      </c>
      <c r="S236" s="20" t="s">
        <v>192</v>
      </c>
      <c r="T236" s="20" t="s">
        <v>193</v>
      </c>
      <c r="U236" s="20"/>
      <c r="V236" s="27">
        <v>81.153000000000006</v>
      </c>
      <c r="W236" s="27">
        <v>10.797000000000001</v>
      </c>
      <c r="X236" s="27">
        <v>3.2930000000000001</v>
      </c>
      <c r="Y236" s="27">
        <v>0.50900000000000001</v>
      </c>
      <c r="Z236" s="28">
        <v>0</v>
      </c>
      <c r="AA236" s="28">
        <v>0.02</v>
      </c>
      <c r="AB236" s="28">
        <v>7.0000000000000007E-2</v>
      </c>
      <c r="AC236" s="28">
        <v>0.24124822458016543</v>
      </c>
    </row>
    <row r="237" spans="1:29" ht="15" customHeight="1" x14ac:dyDescent="0.25">
      <c r="A237" s="22" t="s">
        <v>54</v>
      </c>
      <c r="B237" s="22" t="s">
        <v>38</v>
      </c>
      <c r="C237" s="22" t="s">
        <v>45</v>
      </c>
      <c r="D237" s="22" t="s">
        <v>32</v>
      </c>
      <c r="E237" s="22" t="s">
        <v>23</v>
      </c>
      <c r="F237" s="22" t="s">
        <v>59</v>
      </c>
      <c r="G237" s="22" t="s">
        <v>20</v>
      </c>
      <c r="H237" s="22" t="s">
        <v>125</v>
      </c>
      <c r="I237" s="22" t="s">
        <v>15</v>
      </c>
      <c r="J237" s="22" t="s">
        <v>120</v>
      </c>
      <c r="K237" s="22" t="s">
        <v>120</v>
      </c>
      <c r="L237" s="23">
        <v>3.9658111736037196E-3</v>
      </c>
      <c r="M237" s="22">
        <v>50000</v>
      </c>
      <c r="N237" s="25">
        <v>1.00616428223979</v>
      </c>
      <c r="O237" s="25">
        <v>0.23794867041622317</v>
      </c>
      <c r="P237" s="26" t="str">
        <f>IF(COUNTIFS('Component Counts'!$A$2:$A$682,Leakers!A327)&gt;0,"yes","no")</f>
        <v>yes</v>
      </c>
      <c r="Q237" s="26" t="str">
        <f t="shared" si="3"/>
        <v>OGI and FID</v>
      </c>
      <c r="R237" s="20" t="s">
        <v>193</v>
      </c>
      <c r="S237" s="20" t="s">
        <v>192</v>
      </c>
      <c r="T237" s="20" t="s">
        <v>193</v>
      </c>
      <c r="U237" s="20"/>
      <c r="V237" s="27">
        <v>87.4</v>
      </c>
      <c r="W237" s="27">
        <v>6.5</v>
      </c>
      <c r="X237" s="27">
        <v>2.2000000000000002</v>
      </c>
      <c r="Y237" s="27">
        <v>0.38500000000000001</v>
      </c>
      <c r="Z237" s="28">
        <v>0</v>
      </c>
      <c r="AA237" s="28">
        <v>5.9999999999999995E-4</v>
      </c>
      <c r="AB237" s="28">
        <v>7.0000000000000007E-2</v>
      </c>
      <c r="AC237" s="28">
        <v>0.23941545317925067</v>
      </c>
    </row>
    <row r="238" spans="1:29" ht="15" customHeight="1" x14ac:dyDescent="0.25">
      <c r="A238" s="22" t="s">
        <v>50</v>
      </c>
      <c r="B238" s="22" t="s">
        <v>46</v>
      </c>
      <c r="C238" s="22" t="s">
        <v>45</v>
      </c>
      <c r="D238" s="22" t="s">
        <v>32</v>
      </c>
      <c r="E238" s="22" t="s">
        <v>16</v>
      </c>
      <c r="F238" s="22" t="s">
        <v>20</v>
      </c>
      <c r="G238" s="22" t="s">
        <v>20</v>
      </c>
      <c r="H238" s="22" t="s">
        <v>119</v>
      </c>
      <c r="I238" s="22" t="s">
        <v>15</v>
      </c>
      <c r="J238" s="22" t="s">
        <v>120</v>
      </c>
      <c r="K238" s="22" t="s">
        <v>121</v>
      </c>
      <c r="L238" s="23">
        <v>3.9554508829943696E-3</v>
      </c>
      <c r="M238" s="22">
        <v>1676</v>
      </c>
      <c r="N238" s="25">
        <v>0.94508989072118599</v>
      </c>
      <c r="O238" s="25">
        <v>0.23732705297966217</v>
      </c>
      <c r="P238" s="26" t="str">
        <f>IF(COUNTIFS('Component Counts'!$A$2:$A$682,Leakers!A205)&gt;0,"yes","no")</f>
        <v>yes</v>
      </c>
      <c r="Q238" s="26" t="str">
        <f t="shared" si="3"/>
        <v>FID Only</v>
      </c>
      <c r="R238" s="20" t="s">
        <v>193</v>
      </c>
      <c r="S238" s="20" t="s">
        <v>192</v>
      </c>
      <c r="T238" s="20" t="s">
        <v>193</v>
      </c>
      <c r="U238" s="20"/>
      <c r="V238" s="27">
        <v>87.418000000000006</v>
      </c>
      <c r="W238" s="27">
        <v>3.1309999999999998</v>
      </c>
      <c r="X238" s="27">
        <v>0.93700000000000006</v>
      </c>
      <c r="Y238" s="27">
        <v>0.26800000000000002</v>
      </c>
      <c r="Z238" s="28">
        <v>0</v>
      </c>
      <c r="AA238" s="28">
        <v>2.7400000000000001E-2</v>
      </c>
      <c r="AB238" s="28">
        <v>7.0000000000000007E-2</v>
      </c>
      <c r="AC238" s="28">
        <v>0.22429539856573014</v>
      </c>
    </row>
    <row r="239" spans="1:29" ht="15" customHeight="1" x14ac:dyDescent="0.25">
      <c r="A239" s="22" t="s">
        <v>80</v>
      </c>
      <c r="B239" s="22" t="s">
        <v>78</v>
      </c>
      <c r="C239" s="22" t="s">
        <v>63</v>
      </c>
      <c r="D239" s="22" t="s">
        <v>12</v>
      </c>
      <c r="E239" s="22" t="s">
        <v>16</v>
      </c>
      <c r="F239" s="22" t="s">
        <v>14</v>
      </c>
      <c r="G239" s="22" t="s">
        <v>14</v>
      </c>
      <c r="H239" s="22" t="s">
        <v>119</v>
      </c>
      <c r="I239" s="22" t="s">
        <v>15</v>
      </c>
      <c r="J239" s="22" t="s">
        <v>120</v>
      </c>
      <c r="K239" s="22" t="s">
        <v>121</v>
      </c>
      <c r="L239" s="23">
        <v>3.9390297254893302E-3</v>
      </c>
      <c r="M239" s="22">
        <v>1296</v>
      </c>
      <c r="N239" s="25">
        <v>1.00069731134079</v>
      </c>
      <c r="O239" s="25">
        <v>0.23634178352935981</v>
      </c>
      <c r="P239" s="26" t="str">
        <f>IF(COUNTIFS('Component Counts'!$A$2:$A$682,Leakers!A314)&gt;0,"yes","no")</f>
        <v>yes</v>
      </c>
      <c r="Q239" s="26" t="str">
        <f t="shared" si="3"/>
        <v>FID Only</v>
      </c>
      <c r="R239" s="20" t="s">
        <v>193</v>
      </c>
      <c r="S239" s="20" t="s">
        <v>192</v>
      </c>
      <c r="T239" s="20" t="s">
        <v>193</v>
      </c>
      <c r="U239" s="20"/>
      <c r="V239" s="27">
        <v>79.53</v>
      </c>
      <c r="W239" s="27">
        <v>8.57</v>
      </c>
      <c r="X239" s="27">
        <v>4.99</v>
      </c>
      <c r="Y239" s="27">
        <v>1.03</v>
      </c>
      <c r="Z239" s="28">
        <v>0</v>
      </c>
      <c r="AA239" s="28">
        <v>5.7999999999999996E-3</v>
      </c>
      <c r="AB239" s="28">
        <v>7.0000000000000007E-2</v>
      </c>
      <c r="AC239" s="28">
        <v>0.23650658733531668</v>
      </c>
    </row>
    <row r="240" spans="1:29" ht="15" customHeight="1" x14ac:dyDescent="0.25">
      <c r="A240" s="22" t="s">
        <v>47</v>
      </c>
      <c r="B240" s="22" t="s">
        <v>46</v>
      </c>
      <c r="C240" s="22" t="s">
        <v>45</v>
      </c>
      <c r="D240" s="22" t="s">
        <v>22</v>
      </c>
      <c r="E240" s="22" t="s">
        <v>16</v>
      </c>
      <c r="F240" s="22" t="s">
        <v>24</v>
      </c>
      <c r="G240" s="22" t="s">
        <v>24</v>
      </c>
      <c r="H240" s="22" t="s">
        <v>122</v>
      </c>
      <c r="I240" s="22" t="s">
        <v>15</v>
      </c>
      <c r="J240" s="22" t="s">
        <v>120</v>
      </c>
      <c r="K240" s="22" t="s">
        <v>121</v>
      </c>
      <c r="L240" s="23">
        <v>3.93616378299976E-3</v>
      </c>
      <c r="M240" s="22">
        <v>1475</v>
      </c>
      <c r="N240" s="25">
        <v>1.01182793491151</v>
      </c>
      <c r="O240" s="25">
        <v>0.23616982697998559</v>
      </c>
      <c r="P240" s="26" t="str">
        <f>IF(COUNTIFS('Component Counts'!$A$2:$A$682,Leakers!A300)&gt;0,"yes","no")</f>
        <v>yes</v>
      </c>
      <c r="Q240" s="26" t="str">
        <f t="shared" si="3"/>
        <v>FID Only</v>
      </c>
      <c r="R240" s="20" t="s">
        <v>193</v>
      </c>
      <c r="S240" s="20" t="s">
        <v>192</v>
      </c>
      <c r="T240" s="20" t="s">
        <v>193</v>
      </c>
      <c r="U240" s="20"/>
      <c r="V240" s="27">
        <v>77.921000000000006</v>
      </c>
      <c r="W240" s="27">
        <v>11.872999999999999</v>
      </c>
      <c r="X240" s="27">
        <v>4.74</v>
      </c>
      <c r="Y240" s="27">
        <v>0.376</v>
      </c>
      <c r="Z240" s="28">
        <v>0</v>
      </c>
      <c r="AA240" s="28">
        <v>8.0999999999999996E-3</v>
      </c>
      <c r="AB240" s="28">
        <v>7.0000000000000007E-2</v>
      </c>
      <c r="AC240" s="28">
        <v>0.23896322832156783</v>
      </c>
    </row>
    <row r="241" spans="1:29" ht="15" customHeight="1" x14ac:dyDescent="0.25">
      <c r="A241" s="22" t="s">
        <v>56</v>
      </c>
      <c r="B241" s="22" t="s">
        <v>38</v>
      </c>
      <c r="C241" s="22" t="s">
        <v>45</v>
      </c>
      <c r="D241" s="22" t="s">
        <v>35</v>
      </c>
      <c r="E241" s="22" t="s">
        <v>23</v>
      </c>
      <c r="F241" s="22" t="s">
        <v>59</v>
      </c>
      <c r="G241" s="22" t="s">
        <v>20</v>
      </c>
      <c r="H241" s="22" t="s">
        <v>125</v>
      </c>
      <c r="I241" s="22" t="s">
        <v>15</v>
      </c>
      <c r="J241" s="22" t="s">
        <v>120</v>
      </c>
      <c r="K241" s="22" t="s">
        <v>121</v>
      </c>
      <c r="L241" s="23">
        <v>3.8937055159018298E-3</v>
      </c>
      <c r="M241" s="22">
        <v>25000</v>
      </c>
      <c r="N241" s="25">
        <v>1.00616428223979</v>
      </c>
      <c r="O241" s="25">
        <v>0.23362233095410978</v>
      </c>
      <c r="P241" s="26" t="str">
        <f>IF(COUNTIFS('Component Counts'!$A$2:$A$682,Leakers!A244)&gt;0,"yes","no")</f>
        <v>yes</v>
      </c>
      <c r="Q241" s="26" t="str">
        <f t="shared" si="3"/>
        <v>FID Only</v>
      </c>
      <c r="R241" s="20" t="s">
        <v>193</v>
      </c>
      <c r="S241" s="20" t="s">
        <v>192</v>
      </c>
      <c r="T241" s="20" t="s">
        <v>193</v>
      </c>
      <c r="U241" s="20"/>
      <c r="V241" s="27">
        <v>87.4</v>
      </c>
      <c r="W241" s="27">
        <v>6.5</v>
      </c>
      <c r="X241" s="27">
        <v>2.2000000000000002</v>
      </c>
      <c r="Y241" s="27">
        <v>0.38500000000000001</v>
      </c>
      <c r="Z241" s="28">
        <v>0</v>
      </c>
      <c r="AA241" s="28">
        <v>1.83E-2</v>
      </c>
      <c r="AB241" s="28">
        <v>7.0000000000000007E-2</v>
      </c>
      <c r="AC241" s="28">
        <v>0.23506244493962794</v>
      </c>
    </row>
    <row r="242" spans="1:29" ht="15" customHeight="1" x14ac:dyDescent="0.25">
      <c r="A242" s="22" t="s">
        <v>10</v>
      </c>
      <c r="B242" s="22" t="s">
        <v>13</v>
      </c>
      <c r="C242" s="22" t="s">
        <v>11</v>
      </c>
      <c r="D242" s="22" t="s">
        <v>12</v>
      </c>
      <c r="E242" s="22" t="s">
        <v>16</v>
      </c>
      <c r="F242" s="22" t="s">
        <v>14</v>
      </c>
      <c r="G242" s="22" t="s">
        <v>14</v>
      </c>
      <c r="H242" s="22" t="s">
        <v>119</v>
      </c>
      <c r="I242" s="22" t="s">
        <v>15</v>
      </c>
      <c r="J242" s="22" t="s">
        <v>120</v>
      </c>
      <c r="K242" s="22" t="s">
        <v>121</v>
      </c>
      <c r="L242" s="23">
        <v>3.87839196360643E-3</v>
      </c>
      <c r="M242" s="22">
        <v>13300</v>
      </c>
      <c r="N242" s="25">
        <v>0.99755453562241403</v>
      </c>
      <c r="O242" s="25">
        <v>0.23270351781638579</v>
      </c>
      <c r="P242" s="26" t="str">
        <f>IF(COUNTIFS('Component Counts'!$A$2:$A$682,Leakers!A238)&gt;0,"yes","no")</f>
        <v>yes</v>
      </c>
      <c r="Q242" s="26" t="str">
        <f t="shared" si="3"/>
        <v>FID Only</v>
      </c>
      <c r="R242" s="20" t="s">
        <v>193</v>
      </c>
      <c r="S242" s="20" t="s">
        <v>192</v>
      </c>
      <c r="T242" s="20" t="s">
        <v>193</v>
      </c>
      <c r="U242" s="20"/>
      <c r="V242" s="27">
        <v>96.057000000000002</v>
      </c>
      <c r="W242" s="27">
        <v>1.498</v>
      </c>
      <c r="X242" s="27">
        <v>0.13700000000000001</v>
      </c>
      <c r="Y242" s="27">
        <v>0.01</v>
      </c>
      <c r="Z242" s="28">
        <v>0</v>
      </c>
      <c r="AA242" s="28">
        <v>1.6199999999999999E-2</v>
      </c>
      <c r="AB242" s="28">
        <v>7.0000000000000007E-2</v>
      </c>
      <c r="AC242" s="28">
        <v>0.23213444965302657</v>
      </c>
    </row>
    <row r="243" spans="1:29" ht="15" customHeight="1" x14ac:dyDescent="0.25">
      <c r="A243" s="22" t="s">
        <v>77</v>
      </c>
      <c r="B243" s="22" t="s">
        <v>78</v>
      </c>
      <c r="C243" s="22" t="s">
        <v>63</v>
      </c>
      <c r="D243" s="22" t="s">
        <v>32</v>
      </c>
      <c r="E243" s="22" t="s">
        <v>23</v>
      </c>
      <c r="F243" s="22" t="s">
        <v>17</v>
      </c>
      <c r="G243" s="22" t="s">
        <v>17</v>
      </c>
      <c r="H243" s="22" t="s">
        <v>119</v>
      </c>
      <c r="I243" s="22" t="s">
        <v>15</v>
      </c>
      <c r="J243" s="22" t="s">
        <v>120</v>
      </c>
      <c r="K243" s="22" t="s">
        <v>121</v>
      </c>
      <c r="L243" s="23">
        <v>3.8466999647792698E-3</v>
      </c>
      <c r="M243" s="22">
        <v>2224</v>
      </c>
      <c r="N243" s="25">
        <v>1.0134107965515899</v>
      </c>
      <c r="O243" s="25">
        <v>0.23080199788675618</v>
      </c>
      <c r="P243" s="26" t="str">
        <f>IF(COUNTIFS('Component Counts'!$A$2:$A$682,Leakers!A325)&gt;0,"yes","no")</f>
        <v>yes</v>
      </c>
      <c r="Q243" s="26" t="str">
        <f t="shared" si="3"/>
        <v>FID Only</v>
      </c>
      <c r="R243" s="20" t="s">
        <v>193</v>
      </c>
      <c r="S243" s="20" t="s">
        <v>192</v>
      </c>
      <c r="T243" s="20" t="s">
        <v>193</v>
      </c>
      <c r="U243" s="20"/>
      <c r="V243" s="27">
        <v>79.89</v>
      </c>
      <c r="W243" s="27">
        <v>8.9499999999999993</v>
      </c>
      <c r="X243" s="27">
        <v>5.3</v>
      </c>
      <c r="Y243" s="27">
        <v>1.03</v>
      </c>
      <c r="Z243" s="28">
        <v>0</v>
      </c>
      <c r="AA243" s="28">
        <v>4.7000000000000002E-3</v>
      </c>
      <c r="AB243" s="28">
        <v>7.0000000000000007E-2</v>
      </c>
      <c r="AC243" s="28">
        <v>0.23389723652411479</v>
      </c>
    </row>
    <row r="244" spans="1:29" ht="15" customHeight="1" x14ac:dyDescent="0.25">
      <c r="A244" s="22" t="s">
        <v>56</v>
      </c>
      <c r="B244" s="22" t="s">
        <v>38</v>
      </c>
      <c r="C244" s="22" t="s">
        <v>45</v>
      </c>
      <c r="D244" s="22" t="s">
        <v>35</v>
      </c>
      <c r="E244" s="22" t="s">
        <v>23</v>
      </c>
      <c r="F244" s="22" t="s">
        <v>136</v>
      </c>
      <c r="G244" s="22" t="s">
        <v>74</v>
      </c>
      <c r="H244" s="22" t="s">
        <v>135</v>
      </c>
      <c r="I244" s="22" t="s">
        <v>25</v>
      </c>
      <c r="J244" s="22" t="s">
        <v>120</v>
      </c>
      <c r="K244" s="22" t="s">
        <v>121</v>
      </c>
      <c r="L244" s="23">
        <v>3.8215998581999501E-3</v>
      </c>
      <c r="M244" s="22">
        <v>1129</v>
      </c>
      <c r="N244" s="25">
        <v>1.00616428223979</v>
      </c>
      <c r="O244" s="25">
        <v>0.229295991491997</v>
      </c>
      <c r="P244" s="26" t="str">
        <f>IF(COUNTIFS('Component Counts'!$A$2:$A$682,Leakers!A212)&gt;0,"yes","no")</f>
        <v>yes</v>
      </c>
      <c r="Q244" s="26" t="str">
        <f t="shared" si="3"/>
        <v>FID Only</v>
      </c>
      <c r="R244" s="20" t="s">
        <v>193</v>
      </c>
      <c r="S244" s="20" t="s">
        <v>192</v>
      </c>
      <c r="T244" s="20" t="s">
        <v>193</v>
      </c>
      <c r="U244" s="20"/>
      <c r="V244" s="27">
        <v>87.4</v>
      </c>
      <c r="W244" s="27">
        <v>6.5</v>
      </c>
      <c r="X244" s="27">
        <v>2.2000000000000002</v>
      </c>
      <c r="Y244" s="27">
        <v>0.38500000000000001</v>
      </c>
      <c r="Z244" s="28">
        <v>0.04</v>
      </c>
      <c r="AA244" s="28">
        <v>3.3599999999999998E-2</v>
      </c>
      <c r="AB244" s="28">
        <v>7.0000000000000007E-2</v>
      </c>
      <c r="AC244" s="28">
        <v>0.23070943670000518</v>
      </c>
    </row>
    <row r="245" spans="1:29" ht="15" customHeight="1" x14ac:dyDescent="0.25">
      <c r="A245" s="22" t="s">
        <v>77</v>
      </c>
      <c r="B245" s="22" t="s">
        <v>78</v>
      </c>
      <c r="C245" s="22" t="s">
        <v>63</v>
      </c>
      <c r="D245" s="22" t="s">
        <v>32</v>
      </c>
      <c r="E245" s="22" t="s">
        <v>23</v>
      </c>
      <c r="F245" s="22" t="s">
        <v>41</v>
      </c>
      <c r="G245" s="22" t="s">
        <v>41</v>
      </c>
      <c r="H245" s="22" t="s">
        <v>119</v>
      </c>
      <c r="I245" s="22" t="s">
        <v>15</v>
      </c>
      <c r="J245" s="22" t="s">
        <v>120</v>
      </c>
      <c r="K245" s="22" t="s">
        <v>121</v>
      </c>
      <c r="L245" s="23">
        <v>3.7741207201607901E-3</v>
      </c>
      <c r="M245" s="22">
        <v>723</v>
      </c>
      <c r="N245" s="25">
        <v>1.0134107965515899</v>
      </c>
      <c r="O245" s="25">
        <v>0.2264472432096474</v>
      </c>
      <c r="P245" s="26" t="str">
        <f>IF(COUNTIFS('Component Counts'!$A$2:$A$682,Leakers!A330)&gt;0,"yes","no")</f>
        <v>yes</v>
      </c>
      <c r="Q245" s="26" t="str">
        <f t="shared" si="3"/>
        <v>FID Only</v>
      </c>
      <c r="R245" s="20" t="s">
        <v>193</v>
      </c>
      <c r="S245" s="20" t="s">
        <v>192</v>
      </c>
      <c r="T245" s="20" t="s">
        <v>193</v>
      </c>
      <c r="U245" s="20"/>
      <c r="V245" s="27">
        <v>79.89</v>
      </c>
      <c r="W245" s="27">
        <v>8.9499999999999993</v>
      </c>
      <c r="X245" s="27">
        <v>5.3</v>
      </c>
      <c r="Y245" s="27">
        <v>1.03</v>
      </c>
      <c r="Z245" s="28">
        <v>0</v>
      </c>
      <c r="AA245" s="28">
        <v>4.1999999999999997E-3</v>
      </c>
      <c r="AB245" s="28">
        <v>7.0000000000000007E-2</v>
      </c>
      <c r="AC245" s="28">
        <v>0.22948408111799939</v>
      </c>
    </row>
    <row r="246" spans="1:29" ht="15" customHeight="1" x14ac:dyDescent="0.25">
      <c r="A246" s="22" t="s">
        <v>83</v>
      </c>
      <c r="B246" s="22" t="s">
        <v>78</v>
      </c>
      <c r="C246" s="22" t="s">
        <v>63</v>
      </c>
      <c r="D246" s="22" t="s">
        <v>32</v>
      </c>
      <c r="E246" s="22" t="s">
        <v>23</v>
      </c>
      <c r="F246" s="22" t="s">
        <v>17</v>
      </c>
      <c r="G246" s="22" t="s">
        <v>17</v>
      </c>
      <c r="H246" s="22" t="s">
        <v>119</v>
      </c>
      <c r="I246" s="22" t="s">
        <v>15</v>
      </c>
      <c r="J246" s="22" t="s">
        <v>120</v>
      </c>
      <c r="K246" s="22" t="s">
        <v>121</v>
      </c>
      <c r="L246" s="23">
        <v>3.6400020399942599E-3</v>
      </c>
      <c r="M246" s="22">
        <v>1373</v>
      </c>
      <c r="N246" s="25">
        <v>1.0111872149080701</v>
      </c>
      <c r="O246" s="25">
        <v>0.21840012239965559</v>
      </c>
      <c r="P246" s="26" t="str">
        <f>IF(COUNTIFS('Component Counts'!$A$2:$A$682,Leakers!A299)&gt;0,"yes","no")</f>
        <v>yes</v>
      </c>
      <c r="Q246" s="26" t="str">
        <f t="shared" si="3"/>
        <v>FID Only</v>
      </c>
      <c r="R246" s="20" t="s">
        <v>193</v>
      </c>
      <c r="S246" s="20" t="s">
        <v>192</v>
      </c>
      <c r="T246" s="20" t="s">
        <v>193</v>
      </c>
      <c r="U246" s="20"/>
      <c r="V246" s="27">
        <v>80.099999999999994</v>
      </c>
      <c r="W246" s="27">
        <v>9.14</v>
      </c>
      <c r="X246" s="27">
        <v>4.82</v>
      </c>
      <c r="Y246" s="27">
        <v>1.03</v>
      </c>
      <c r="Z246" s="28">
        <v>0</v>
      </c>
      <c r="AA246" s="28">
        <v>9.7000000000000003E-3</v>
      </c>
      <c r="AB246" s="28">
        <v>7.0000000000000007E-2</v>
      </c>
      <c r="AC246" s="28">
        <v>0.22084341150489012</v>
      </c>
    </row>
    <row r="247" spans="1:29" ht="15" customHeight="1" x14ac:dyDescent="0.25">
      <c r="A247" s="22" t="s">
        <v>56</v>
      </c>
      <c r="B247" s="22" t="s">
        <v>38</v>
      </c>
      <c r="C247" s="22" t="s">
        <v>45</v>
      </c>
      <c r="D247" s="22" t="s">
        <v>35</v>
      </c>
      <c r="E247" s="22" t="s">
        <v>23</v>
      </c>
      <c r="F247" s="22" t="s">
        <v>20</v>
      </c>
      <c r="G247" s="22" t="s">
        <v>20</v>
      </c>
      <c r="H247" s="22" t="s">
        <v>125</v>
      </c>
      <c r="I247" s="22" t="s">
        <v>15</v>
      </c>
      <c r="J247" s="22" t="s">
        <v>120</v>
      </c>
      <c r="K247" s="22" t="s">
        <v>121</v>
      </c>
      <c r="L247" s="23">
        <v>3.60528288509429E-3</v>
      </c>
      <c r="M247" s="22">
        <v>32000</v>
      </c>
      <c r="N247" s="25">
        <v>1.00616428223979</v>
      </c>
      <c r="O247" s="25">
        <v>0.2163169731056574</v>
      </c>
      <c r="P247" s="26" t="str">
        <f>IF(COUNTIFS('Component Counts'!$A$2:$A$682,Leakers!A173)&gt;0,"yes","no")</f>
        <v>yes</v>
      </c>
      <c r="Q247" s="26" t="str">
        <f t="shared" si="3"/>
        <v>FID Only</v>
      </c>
      <c r="R247" s="20" t="s">
        <v>193</v>
      </c>
      <c r="S247" s="20" t="s">
        <v>192</v>
      </c>
      <c r="T247" s="20" t="s">
        <v>193</v>
      </c>
      <c r="U247" s="20"/>
      <c r="V247" s="27">
        <v>87.4</v>
      </c>
      <c r="W247" s="27">
        <v>6.5</v>
      </c>
      <c r="X247" s="27">
        <v>2.2000000000000002</v>
      </c>
      <c r="Y247" s="27">
        <v>0.38500000000000001</v>
      </c>
      <c r="Z247" s="28">
        <v>0</v>
      </c>
      <c r="AA247" s="28">
        <v>0.155</v>
      </c>
      <c r="AB247" s="28">
        <v>7.0000000000000007E-2</v>
      </c>
      <c r="AC247" s="28">
        <v>0.21765041198113697</v>
      </c>
    </row>
    <row r="248" spans="1:29" ht="15" customHeight="1" x14ac:dyDescent="0.25">
      <c r="A248" s="22" t="s">
        <v>54</v>
      </c>
      <c r="B248" s="22" t="s">
        <v>38</v>
      </c>
      <c r="C248" s="22" t="s">
        <v>45</v>
      </c>
      <c r="D248" s="22" t="s">
        <v>32</v>
      </c>
      <c r="E248" s="22" t="s">
        <v>23</v>
      </c>
      <c r="F248" s="22" t="s">
        <v>131</v>
      </c>
      <c r="G248" s="22" t="s">
        <v>74</v>
      </c>
      <c r="H248" s="22" t="s">
        <v>119</v>
      </c>
      <c r="I248" s="22" t="s">
        <v>15</v>
      </c>
      <c r="J248" s="22" t="s">
        <v>120</v>
      </c>
      <c r="K248" s="22" t="s">
        <v>121</v>
      </c>
      <c r="L248" s="23">
        <v>3.60528288509429E-3</v>
      </c>
      <c r="M248" s="22">
        <v>4281</v>
      </c>
      <c r="N248" s="25">
        <v>1.00616428223979</v>
      </c>
      <c r="O248" s="25">
        <v>0.2163169731056574</v>
      </c>
      <c r="P248" s="26" t="str">
        <f>IF(COUNTIFS('Component Counts'!$A$2:$A$682,Leakers!A288)&gt;0,"yes","no")</f>
        <v>yes</v>
      </c>
      <c r="Q248" s="26" t="str">
        <f t="shared" si="3"/>
        <v>FID Only</v>
      </c>
      <c r="R248" s="20" t="s">
        <v>193</v>
      </c>
      <c r="S248" s="20" t="s">
        <v>192</v>
      </c>
      <c r="T248" s="20" t="s">
        <v>193</v>
      </c>
      <c r="U248" s="20"/>
      <c r="V248" s="27">
        <v>87.4</v>
      </c>
      <c r="W248" s="27">
        <v>6.5</v>
      </c>
      <c r="X248" s="27">
        <v>2.2000000000000002</v>
      </c>
      <c r="Y248" s="27">
        <v>0.38500000000000001</v>
      </c>
      <c r="Z248" s="28">
        <v>0</v>
      </c>
      <c r="AA248" s="28">
        <v>1.23E-2</v>
      </c>
      <c r="AB248" s="28">
        <v>7.0000000000000007E-2</v>
      </c>
      <c r="AC248" s="28">
        <v>0.21765041198113697</v>
      </c>
    </row>
    <row r="249" spans="1:29" ht="15" customHeight="1" x14ac:dyDescent="0.25">
      <c r="A249" s="22" t="s">
        <v>68</v>
      </c>
      <c r="B249" s="22" t="s">
        <v>46</v>
      </c>
      <c r="C249" s="22" t="s">
        <v>63</v>
      </c>
      <c r="D249" s="22" t="s">
        <v>22</v>
      </c>
      <c r="E249" s="22" t="s">
        <v>16</v>
      </c>
      <c r="F249" s="22" t="s">
        <v>20</v>
      </c>
      <c r="G249" s="22" t="s">
        <v>20</v>
      </c>
      <c r="H249" s="22" t="s">
        <v>119</v>
      </c>
      <c r="I249" s="22" t="s">
        <v>15</v>
      </c>
      <c r="J249" s="22" t="s">
        <v>120</v>
      </c>
      <c r="K249" s="22" t="s">
        <v>121</v>
      </c>
      <c r="L249" s="23">
        <v>3.4398096421318402E-3</v>
      </c>
      <c r="M249" s="22">
        <v>1105</v>
      </c>
      <c r="N249" s="25">
        <v>0.83352156863955296</v>
      </c>
      <c r="O249" s="25">
        <v>0.2063885785279104</v>
      </c>
      <c r="P249" s="26" t="str">
        <f>IF(COUNTIFS('Component Counts'!$A$2:$A$682,Leakers!A166)&gt;0,"yes","no")</f>
        <v>yes</v>
      </c>
      <c r="Q249" s="26" t="str">
        <f t="shared" si="3"/>
        <v>FID Only</v>
      </c>
      <c r="R249" s="20" t="s">
        <v>193</v>
      </c>
      <c r="S249" s="20" t="s">
        <v>210</v>
      </c>
      <c r="T249" s="20" t="s">
        <v>210</v>
      </c>
      <c r="U249" s="20"/>
      <c r="V249" s="27">
        <v>63.058</v>
      </c>
      <c r="W249" s="27">
        <v>8.1419999999999995</v>
      </c>
      <c r="X249" s="27">
        <v>8.2609999999999992</v>
      </c>
      <c r="Y249" s="27">
        <v>3.5480999999999998</v>
      </c>
      <c r="Z249" s="28">
        <v>0</v>
      </c>
      <c r="AA249" s="28">
        <v>3.5000000000000003E-2</v>
      </c>
      <c r="AB249" s="28">
        <v>3.5000000000000003E-2</v>
      </c>
      <c r="AC249" s="28">
        <v>0.17202933172387125</v>
      </c>
    </row>
    <row r="250" spans="1:29" ht="15" customHeight="1" x14ac:dyDescent="0.25">
      <c r="A250" s="22" t="s">
        <v>48</v>
      </c>
      <c r="B250" s="22" t="s">
        <v>46</v>
      </c>
      <c r="C250" s="22" t="s">
        <v>45</v>
      </c>
      <c r="D250" s="22" t="s">
        <v>32</v>
      </c>
      <c r="E250" s="22" t="s">
        <v>23</v>
      </c>
      <c r="F250" s="22" t="s">
        <v>17</v>
      </c>
      <c r="G250" s="22" t="s">
        <v>17</v>
      </c>
      <c r="H250" s="22" t="s">
        <v>119</v>
      </c>
      <c r="I250" s="22" t="s">
        <v>15</v>
      </c>
      <c r="J250" s="22" t="s">
        <v>120</v>
      </c>
      <c r="K250" s="22" t="s">
        <v>121</v>
      </c>
      <c r="L250" s="23">
        <v>3.3820702037122398E-3</v>
      </c>
      <c r="M250" s="22">
        <v>1702</v>
      </c>
      <c r="N250" s="25">
        <v>1.0267407511389599</v>
      </c>
      <c r="O250" s="25">
        <v>0.20292421222273438</v>
      </c>
      <c r="P250" s="26" t="str">
        <f>IF(COUNTIFS('Component Counts'!$A$2:$A$682,Leakers!A313)&gt;0,"yes","no")</f>
        <v>yes</v>
      </c>
      <c r="Q250" s="26" t="str">
        <f t="shared" si="3"/>
        <v>FID Only</v>
      </c>
      <c r="R250" s="20" t="s">
        <v>193</v>
      </c>
      <c r="S250" s="20" t="s">
        <v>192</v>
      </c>
      <c r="T250" s="20" t="s">
        <v>193</v>
      </c>
      <c r="U250" s="20"/>
      <c r="V250" s="27">
        <v>80.846000000000004</v>
      </c>
      <c r="W250" s="27">
        <v>11.775</v>
      </c>
      <c r="X250" s="27">
        <v>3.722</v>
      </c>
      <c r="Y250" s="27">
        <v>0.41699999999999998</v>
      </c>
      <c r="Z250" s="28">
        <v>0</v>
      </c>
      <c r="AA250" s="28">
        <v>2.3E-3</v>
      </c>
      <c r="AB250" s="28">
        <v>7.0000000000000007E-2</v>
      </c>
      <c r="AC250" s="28">
        <v>0.20835055808185202</v>
      </c>
    </row>
    <row r="251" spans="1:29" ht="15" customHeight="1" x14ac:dyDescent="0.25">
      <c r="A251" s="22" t="s">
        <v>54</v>
      </c>
      <c r="B251" s="22" t="s">
        <v>38</v>
      </c>
      <c r="C251" s="22" t="s">
        <v>45</v>
      </c>
      <c r="D251" s="22" t="s">
        <v>32</v>
      </c>
      <c r="E251" s="22" t="s">
        <v>23</v>
      </c>
      <c r="F251" s="22" t="s">
        <v>132</v>
      </c>
      <c r="G251" s="22" t="s">
        <v>74</v>
      </c>
      <c r="H251" s="22" t="s">
        <v>212</v>
      </c>
      <c r="I251" s="22" t="s">
        <v>15</v>
      </c>
      <c r="J251" s="22" t="s">
        <v>120</v>
      </c>
      <c r="K251" s="22" t="s">
        <v>121</v>
      </c>
      <c r="L251" s="23">
        <v>3.3168602542867501E-3</v>
      </c>
      <c r="M251" s="22">
        <v>2519</v>
      </c>
      <c r="N251" s="25">
        <v>1.00616428223979</v>
      </c>
      <c r="O251" s="25">
        <v>0.19901161525720501</v>
      </c>
      <c r="P251" s="26" t="str">
        <f>IF(COUNTIFS('Component Counts'!$A$2:$A$682,Leakers!A167)&gt;0,"yes","no")</f>
        <v>yes</v>
      </c>
      <c r="Q251" s="26" t="str">
        <f t="shared" si="3"/>
        <v>FID Only</v>
      </c>
      <c r="R251" s="20" t="s">
        <v>193</v>
      </c>
      <c r="S251" s="20" t="s">
        <v>192</v>
      </c>
      <c r="T251" s="20" t="s">
        <v>193</v>
      </c>
      <c r="U251" s="20"/>
      <c r="V251" s="27">
        <v>87.4</v>
      </c>
      <c r="W251" s="27">
        <v>6.5</v>
      </c>
      <c r="X251" s="27">
        <v>2.2000000000000002</v>
      </c>
      <c r="Y251" s="27">
        <v>0.38500000000000001</v>
      </c>
      <c r="Z251" s="28">
        <v>0</v>
      </c>
      <c r="AA251" s="28">
        <v>4.3E-3</v>
      </c>
      <c r="AB251" s="28">
        <v>7.0000000000000007E-2</v>
      </c>
      <c r="AC251" s="28">
        <v>0.20023837902264602</v>
      </c>
    </row>
    <row r="252" spans="1:29" ht="15" customHeight="1" x14ac:dyDescent="0.25">
      <c r="A252" s="22" t="s">
        <v>39</v>
      </c>
      <c r="B252" s="22" t="s">
        <v>38</v>
      </c>
      <c r="C252" s="22" t="s">
        <v>11</v>
      </c>
      <c r="D252" s="22" t="s">
        <v>32</v>
      </c>
      <c r="E252" s="22" t="s">
        <v>23</v>
      </c>
      <c r="F252" s="22" t="s">
        <v>41</v>
      </c>
      <c r="G252" s="22" t="s">
        <v>41</v>
      </c>
      <c r="H252" s="22" t="s">
        <v>119</v>
      </c>
      <c r="I252" s="22" t="s">
        <v>15</v>
      </c>
      <c r="J252" s="22" t="s">
        <v>156</v>
      </c>
      <c r="K252" s="22" t="s">
        <v>120</v>
      </c>
      <c r="L252" s="23">
        <v>3.2250547414795199E-3</v>
      </c>
      <c r="M252" s="24"/>
      <c r="N252" s="25">
        <v>0.95953411290481105</v>
      </c>
      <c r="O252" s="25">
        <v>0.19350328448877119</v>
      </c>
      <c r="P252" s="26" t="str">
        <f>IF(COUNTIFS('Component Counts'!$A$2:$A$682,Leakers!A220)&gt;0,"yes","no")</f>
        <v>yes</v>
      </c>
      <c r="Q252" s="26" t="str">
        <f t="shared" si="3"/>
        <v>OGI Only - No FID Survey</v>
      </c>
      <c r="R252" s="20" t="s">
        <v>194</v>
      </c>
      <c r="S252" s="20" t="s">
        <v>156</v>
      </c>
      <c r="T252" s="20" t="s">
        <v>194</v>
      </c>
      <c r="U252" s="20"/>
      <c r="V252" s="27">
        <v>78.599999999999994</v>
      </c>
      <c r="W252" s="27">
        <v>5.7</v>
      </c>
      <c r="X252" s="27">
        <v>3.4</v>
      </c>
      <c r="Y252" s="27">
        <v>0.71350000000000002</v>
      </c>
      <c r="Z252" s="28">
        <v>0.05</v>
      </c>
      <c r="AA252" s="28" t="s">
        <v>211</v>
      </c>
      <c r="AB252" s="28">
        <v>0.05</v>
      </c>
      <c r="AC252" s="28">
        <v>0.18567300242610008</v>
      </c>
    </row>
    <row r="253" spans="1:29" ht="15" customHeight="1" x14ac:dyDescent="0.25">
      <c r="A253" s="22" t="s">
        <v>44</v>
      </c>
      <c r="B253" s="22" t="s">
        <v>46</v>
      </c>
      <c r="C253" s="22" t="s">
        <v>45</v>
      </c>
      <c r="D253" s="22" t="s">
        <v>32</v>
      </c>
      <c r="E253" s="22" t="s">
        <v>16</v>
      </c>
      <c r="F253" s="22" t="s">
        <v>17</v>
      </c>
      <c r="G253" s="22" t="s">
        <v>17</v>
      </c>
      <c r="H253" s="22" t="s">
        <v>119</v>
      </c>
      <c r="I253" s="22" t="s">
        <v>15</v>
      </c>
      <c r="J253" s="22" t="s">
        <v>120</v>
      </c>
      <c r="K253" s="22" t="s">
        <v>121</v>
      </c>
      <c r="L253" s="23">
        <v>3.2159223986603998E-3</v>
      </c>
      <c r="M253" s="22">
        <v>1310</v>
      </c>
      <c r="N253" s="25">
        <v>1.01872204584491</v>
      </c>
      <c r="O253" s="25">
        <v>0.19295534391962399</v>
      </c>
      <c r="P253" s="26" t="str">
        <f>IF(COUNTIFS('Component Counts'!$A$2:$A$682,Leakers!A235)&gt;0,"yes","no")</f>
        <v>yes</v>
      </c>
      <c r="Q253" s="26" t="str">
        <f t="shared" si="3"/>
        <v>FID Only</v>
      </c>
      <c r="R253" s="20" t="s">
        <v>193</v>
      </c>
      <c r="S253" s="20" t="s">
        <v>192</v>
      </c>
      <c r="T253" s="20" t="s">
        <v>193</v>
      </c>
      <c r="U253" s="20"/>
      <c r="V253" s="27">
        <v>81.441000000000003</v>
      </c>
      <c r="W253" s="27">
        <v>10.297000000000001</v>
      </c>
      <c r="X253" s="27">
        <v>3.645</v>
      </c>
      <c r="Y253" s="27">
        <v>0.76700000000000002</v>
      </c>
      <c r="Z253" s="28">
        <v>0.01</v>
      </c>
      <c r="AA253" s="28">
        <v>0.04</v>
      </c>
      <c r="AB253" s="28">
        <v>7.0000000000000007E-2</v>
      </c>
      <c r="AC253" s="28">
        <v>0.19656786271450863</v>
      </c>
    </row>
    <row r="254" spans="1:29" ht="15" customHeight="1" x14ac:dyDescent="0.25">
      <c r="A254" s="22" t="s">
        <v>52</v>
      </c>
      <c r="B254" s="22" t="s">
        <v>46</v>
      </c>
      <c r="C254" s="22" t="s">
        <v>45</v>
      </c>
      <c r="D254" s="22" t="s">
        <v>35</v>
      </c>
      <c r="E254" s="22" t="s">
        <v>16</v>
      </c>
      <c r="F254" s="22" t="s">
        <v>17</v>
      </c>
      <c r="G254" s="22" t="s">
        <v>17</v>
      </c>
      <c r="H254" s="22" t="s">
        <v>119</v>
      </c>
      <c r="I254" s="22" t="s">
        <v>15</v>
      </c>
      <c r="J254" s="22" t="s">
        <v>121</v>
      </c>
      <c r="K254" s="22" t="s">
        <v>120</v>
      </c>
      <c r="L254" s="23">
        <v>3.1749520253768499E-3</v>
      </c>
      <c r="M254" s="24"/>
      <c r="N254" s="25">
        <v>1.0131312122804099</v>
      </c>
      <c r="O254" s="25">
        <v>0.190497121522611</v>
      </c>
      <c r="P254" s="26" t="str">
        <f>IF(COUNTIFS('Component Counts'!$A$2:$A$682,Leakers!A169)&gt;0,"yes","no")</f>
        <v>yes</v>
      </c>
      <c r="Q254" s="26" t="str">
        <f t="shared" si="3"/>
        <v>OGI Only</v>
      </c>
      <c r="R254" s="20" t="s">
        <v>193</v>
      </c>
      <c r="S254" s="20" t="s">
        <v>192</v>
      </c>
      <c r="T254" s="20" t="s">
        <v>193</v>
      </c>
      <c r="U254" s="20"/>
      <c r="V254" s="27">
        <v>81.153000000000006</v>
      </c>
      <c r="W254" s="27">
        <v>10.797000000000001</v>
      </c>
      <c r="X254" s="27">
        <v>3.2930000000000001</v>
      </c>
      <c r="Y254" s="27">
        <v>0.50900000000000001</v>
      </c>
      <c r="Z254" s="28">
        <v>0</v>
      </c>
      <c r="AA254" s="28">
        <v>3.2000000000000001E-2</v>
      </c>
      <c r="AB254" s="28">
        <v>7.0000000000000007E-2</v>
      </c>
      <c r="AC254" s="28">
        <v>0.19299857966413236</v>
      </c>
    </row>
    <row r="255" spans="1:29" ht="15" customHeight="1" x14ac:dyDescent="0.25">
      <c r="A255" s="22" t="s">
        <v>75</v>
      </c>
      <c r="B255" s="22" t="s">
        <v>70</v>
      </c>
      <c r="C255" s="22" t="s">
        <v>63</v>
      </c>
      <c r="D255" s="22" t="s">
        <v>12</v>
      </c>
      <c r="E255" s="22" t="s">
        <v>16</v>
      </c>
      <c r="F255" s="22" t="s">
        <v>17</v>
      </c>
      <c r="G255" s="22" t="s">
        <v>17</v>
      </c>
      <c r="H255" s="22" t="s">
        <v>119</v>
      </c>
      <c r="I255" s="22" t="s">
        <v>15</v>
      </c>
      <c r="J255" s="22" t="s">
        <v>120</v>
      </c>
      <c r="K255" s="22" t="s">
        <v>121</v>
      </c>
      <c r="L255" s="23">
        <v>3.16289752478287E-3</v>
      </c>
      <c r="M255" s="22">
        <v>9100</v>
      </c>
      <c r="N255" s="25">
        <v>0.95449646682824896</v>
      </c>
      <c r="O255" s="25">
        <v>0.18977385148697221</v>
      </c>
      <c r="P255" s="26" t="str">
        <f>IF(COUNTIFS('Component Counts'!$A$2:$A$682,Leakers!A177)&gt;0,"yes","no")</f>
        <v>yes</v>
      </c>
      <c r="Q255" s="26" t="str">
        <f t="shared" si="3"/>
        <v>FID Only</v>
      </c>
      <c r="R255" s="20" t="s">
        <v>194</v>
      </c>
      <c r="S255" s="20" t="s">
        <v>156</v>
      </c>
      <c r="T255" s="20" t="s">
        <v>194</v>
      </c>
      <c r="U255" s="20"/>
      <c r="V255" s="27">
        <v>74.518000000000001</v>
      </c>
      <c r="W255" s="27">
        <v>8.4380000000000006</v>
      </c>
      <c r="X255" s="27">
        <v>6.5510000000000002</v>
      </c>
      <c r="Y255" s="27">
        <v>0.77200000000000002</v>
      </c>
      <c r="Z255" s="28">
        <v>0.05</v>
      </c>
      <c r="AA255" s="28" t="s">
        <v>211</v>
      </c>
      <c r="AB255" s="28">
        <v>0.05</v>
      </c>
      <c r="AC255" s="28">
        <v>0.18113847074070383</v>
      </c>
    </row>
    <row r="256" spans="1:29" ht="15" customHeight="1" x14ac:dyDescent="0.25">
      <c r="A256" s="22" t="s">
        <v>96</v>
      </c>
      <c r="B256" s="22" t="s">
        <v>97</v>
      </c>
      <c r="C256" s="22" t="s">
        <v>45</v>
      </c>
      <c r="D256" s="22" t="s">
        <v>12</v>
      </c>
      <c r="E256" s="22" t="s">
        <v>16</v>
      </c>
      <c r="F256" s="22" t="s">
        <v>24</v>
      </c>
      <c r="G256" s="22" t="s">
        <v>24</v>
      </c>
      <c r="H256" s="22" t="s">
        <v>127</v>
      </c>
      <c r="I256" s="22" t="s">
        <v>15</v>
      </c>
      <c r="J256" s="22" t="s">
        <v>120</v>
      </c>
      <c r="K256" s="22" t="s">
        <v>121</v>
      </c>
      <c r="L256" s="23">
        <v>3.1521178206397101E-3</v>
      </c>
      <c r="M256" s="22">
        <v>50000</v>
      </c>
      <c r="N256" s="25">
        <v>1.0167634012292199</v>
      </c>
      <c r="O256" s="25">
        <v>0.1891270692383826</v>
      </c>
      <c r="P256" s="26" t="str">
        <f>IF(COUNTIFS('Component Counts'!$A$2:$A$682,Leakers!A172)&gt;0,"yes","no")</f>
        <v>yes</v>
      </c>
      <c r="Q256" s="26" t="str">
        <f t="shared" si="3"/>
        <v>FID Only</v>
      </c>
      <c r="R256" s="20" t="s">
        <v>193</v>
      </c>
      <c r="S256" s="20" t="s">
        <v>210</v>
      </c>
      <c r="T256" s="20" t="s">
        <v>210</v>
      </c>
      <c r="U256" s="20"/>
      <c r="V256" s="27">
        <v>93.433999999999997</v>
      </c>
      <c r="W256" s="27">
        <v>3.3959999999999999</v>
      </c>
      <c r="X256" s="27">
        <v>0.90600000000000003</v>
      </c>
      <c r="Y256" s="27">
        <v>0.20600000000000002</v>
      </c>
      <c r="Z256" s="28">
        <v>0</v>
      </c>
      <c r="AA256" s="28">
        <v>4.2999999999999997E-2</v>
      </c>
      <c r="AB256" s="28">
        <v>4.2999999999999997E-2</v>
      </c>
      <c r="AC256" s="28">
        <v>0.19229748218333295</v>
      </c>
    </row>
    <row r="257" spans="1:29" ht="15" customHeight="1" x14ac:dyDescent="0.25">
      <c r="A257" s="22" t="s">
        <v>68</v>
      </c>
      <c r="B257" s="22" t="s">
        <v>46</v>
      </c>
      <c r="C257" s="22" t="s">
        <v>63</v>
      </c>
      <c r="D257" s="22" t="s">
        <v>22</v>
      </c>
      <c r="E257" s="22" t="s">
        <v>16</v>
      </c>
      <c r="F257" s="22" t="s">
        <v>24</v>
      </c>
      <c r="G257" s="22" t="s">
        <v>24</v>
      </c>
      <c r="H257" s="22" t="s">
        <v>119</v>
      </c>
      <c r="I257" s="22" t="s">
        <v>15</v>
      </c>
      <c r="J257" s="22" t="s">
        <v>120</v>
      </c>
      <c r="K257" s="22" t="s">
        <v>121</v>
      </c>
      <c r="L257" s="23">
        <v>3.0945279095665901E-3</v>
      </c>
      <c r="M257" s="22">
        <v>3932</v>
      </c>
      <c r="N257" s="25">
        <v>0.83352156863955296</v>
      </c>
      <c r="O257" s="25">
        <v>0.18567167457399542</v>
      </c>
      <c r="P257" s="26" t="str">
        <f>IF(COUNTIFS('Component Counts'!$A$2:$A$682,Leakers!A174)&gt;0,"yes","no")</f>
        <v>yes</v>
      </c>
      <c r="Q257" s="26" t="str">
        <f t="shared" si="3"/>
        <v>FID Only</v>
      </c>
      <c r="R257" s="20" t="s">
        <v>193</v>
      </c>
      <c r="S257" s="20" t="s">
        <v>210</v>
      </c>
      <c r="T257" s="20" t="s">
        <v>210</v>
      </c>
      <c r="U257" s="20"/>
      <c r="V257" s="27">
        <v>63.058</v>
      </c>
      <c r="W257" s="27">
        <v>8.1419999999999995</v>
      </c>
      <c r="X257" s="27">
        <v>8.2609999999999992</v>
      </c>
      <c r="Y257" s="27">
        <v>3.5480999999999998</v>
      </c>
      <c r="Z257" s="28">
        <v>0</v>
      </c>
      <c r="AA257" s="28">
        <v>3.5099999999999999E-2</v>
      </c>
      <c r="AB257" s="28">
        <v>3.5099999999999999E-2</v>
      </c>
      <c r="AC257" s="28">
        <v>0.154761345442849</v>
      </c>
    </row>
    <row r="258" spans="1:29" ht="15" customHeight="1" x14ac:dyDescent="0.25">
      <c r="A258" s="22" t="s">
        <v>124</v>
      </c>
      <c r="B258" s="22" t="s">
        <v>38</v>
      </c>
      <c r="C258" s="22" t="s">
        <v>11</v>
      </c>
      <c r="D258" s="22" t="s">
        <v>32</v>
      </c>
      <c r="E258" s="22" t="s">
        <v>16</v>
      </c>
      <c r="F258" s="22" t="s">
        <v>20</v>
      </c>
      <c r="G258" s="22" t="s">
        <v>20</v>
      </c>
      <c r="H258" s="22" t="s">
        <v>119</v>
      </c>
      <c r="I258" s="22" t="s">
        <v>15</v>
      </c>
      <c r="J258" s="22" t="s">
        <v>120</v>
      </c>
      <c r="K258" s="22" t="s">
        <v>121</v>
      </c>
      <c r="L258" s="23">
        <v>3.0010926066545499E-3</v>
      </c>
      <c r="M258" s="22">
        <v>50000</v>
      </c>
      <c r="N258" s="25">
        <v>0.95953411290481105</v>
      </c>
      <c r="O258" s="25">
        <v>0.18006555639927299</v>
      </c>
      <c r="P258" s="26" t="str">
        <f>IF(COUNTIFS('Component Counts'!$A$2:$A$682,Leakers!A296)&gt;0,"yes","no")</f>
        <v>yes</v>
      </c>
      <c r="Q258" s="26" t="str">
        <f t="shared" ref="Q258:Q321" si="4">IF(J258="y",IF(K258="y","OGI and FID","FID Only"),IF(J258="n","OGI Only","OGI Only - No FID Survey"))</f>
        <v>FID Only</v>
      </c>
      <c r="R258" s="20" t="s">
        <v>194</v>
      </c>
      <c r="S258" s="20" t="s">
        <v>156</v>
      </c>
      <c r="T258" s="20" t="s">
        <v>194</v>
      </c>
      <c r="U258" s="20"/>
      <c r="V258" s="27">
        <v>78.599999999999994</v>
      </c>
      <c r="W258" s="27">
        <v>5.7</v>
      </c>
      <c r="X258" s="27">
        <v>3.4</v>
      </c>
      <c r="Y258" s="27">
        <v>0.71350000000000002</v>
      </c>
      <c r="Z258" s="28">
        <v>0.05</v>
      </c>
      <c r="AA258" s="28" t="s">
        <v>211</v>
      </c>
      <c r="AB258" s="28">
        <v>0.05</v>
      </c>
      <c r="AC258" s="28">
        <v>0.17277904392428761</v>
      </c>
    </row>
    <row r="259" spans="1:29" ht="15" customHeight="1" x14ac:dyDescent="0.25">
      <c r="A259" s="22" t="s">
        <v>83</v>
      </c>
      <c r="B259" s="22" t="s">
        <v>78</v>
      </c>
      <c r="C259" s="22" t="s">
        <v>63</v>
      </c>
      <c r="D259" s="22" t="s">
        <v>32</v>
      </c>
      <c r="E259" s="22" t="s">
        <v>23</v>
      </c>
      <c r="F259" s="22" t="s">
        <v>17</v>
      </c>
      <c r="G259" s="22" t="s">
        <v>17</v>
      </c>
      <c r="H259" s="22" t="s">
        <v>119</v>
      </c>
      <c r="I259" s="22" t="s">
        <v>15</v>
      </c>
      <c r="J259" s="22" t="s">
        <v>120</v>
      </c>
      <c r="K259" s="22" t="s">
        <v>121</v>
      </c>
      <c r="L259" s="23">
        <v>2.98480167279529E-3</v>
      </c>
      <c r="M259" s="22">
        <v>13000</v>
      </c>
      <c r="N259" s="25">
        <v>1.0111872149080701</v>
      </c>
      <c r="O259" s="25">
        <v>0.17908810036771741</v>
      </c>
      <c r="P259" s="26" t="str">
        <f>IF(COUNTIFS('Component Counts'!$A$2:$A$682,Leakers!A175)&gt;0,"yes","no")</f>
        <v>yes</v>
      </c>
      <c r="Q259" s="26" t="str">
        <f t="shared" si="4"/>
        <v>FID Only</v>
      </c>
      <c r="R259" s="20" t="s">
        <v>193</v>
      </c>
      <c r="S259" s="20" t="s">
        <v>192</v>
      </c>
      <c r="T259" s="20" t="s">
        <v>193</v>
      </c>
      <c r="U259" s="20"/>
      <c r="V259" s="27">
        <v>80.099999999999994</v>
      </c>
      <c r="W259" s="27">
        <v>9.14</v>
      </c>
      <c r="X259" s="27">
        <v>4.82</v>
      </c>
      <c r="Y259" s="27">
        <v>1.03</v>
      </c>
      <c r="Z259" s="28">
        <v>0</v>
      </c>
      <c r="AA259" s="28">
        <v>1.9400000000000001E-2</v>
      </c>
      <c r="AB259" s="28">
        <v>7.0000000000000007E-2</v>
      </c>
      <c r="AC259" s="28">
        <v>0.18109159743400988</v>
      </c>
    </row>
    <row r="260" spans="1:29" ht="15" customHeight="1" x14ac:dyDescent="0.25">
      <c r="A260" s="22" t="s">
        <v>71</v>
      </c>
      <c r="B260" s="22" t="s">
        <v>70</v>
      </c>
      <c r="C260" s="22" t="s">
        <v>63</v>
      </c>
      <c r="D260" s="22" t="s">
        <v>12</v>
      </c>
      <c r="E260" s="22" t="s">
        <v>16</v>
      </c>
      <c r="F260" s="22" t="s">
        <v>17</v>
      </c>
      <c r="G260" s="22" t="s">
        <v>17</v>
      </c>
      <c r="H260" s="22" t="s">
        <v>138</v>
      </c>
      <c r="I260" s="22" t="s">
        <v>15</v>
      </c>
      <c r="J260" s="22" t="s">
        <v>120</v>
      </c>
      <c r="K260" s="22" t="s">
        <v>121</v>
      </c>
      <c r="L260" s="23">
        <v>2.9707547924420598E-3</v>
      </c>
      <c r="M260" s="22">
        <v>580</v>
      </c>
      <c r="N260" s="25">
        <v>1.0169045420034999</v>
      </c>
      <c r="O260" s="25">
        <v>0.17824528754652358</v>
      </c>
      <c r="P260" s="26" t="str">
        <f>IF(COUNTIFS('Component Counts'!$A$2:$A$682,Leakers!A176)&gt;0,"yes","no")</f>
        <v>yes</v>
      </c>
      <c r="Q260" s="26" t="str">
        <f t="shared" si="4"/>
        <v>FID Only</v>
      </c>
      <c r="R260" s="20" t="s">
        <v>194</v>
      </c>
      <c r="S260" s="20" t="s">
        <v>156</v>
      </c>
      <c r="T260" s="20" t="s">
        <v>194</v>
      </c>
      <c r="U260" s="20"/>
      <c r="V260" s="27">
        <v>79.370999999999995</v>
      </c>
      <c r="W260" s="27">
        <v>11.191000000000001</v>
      </c>
      <c r="X260" s="27">
        <v>4.0209999999999999</v>
      </c>
      <c r="Y260" s="27">
        <v>0.91599999999999993</v>
      </c>
      <c r="Z260" s="28">
        <v>0.05</v>
      </c>
      <c r="AA260" s="28" t="s">
        <v>211</v>
      </c>
      <c r="AB260" s="28">
        <v>0.05</v>
      </c>
      <c r="AC260" s="28">
        <v>0.18125844249678008</v>
      </c>
    </row>
    <row r="261" spans="1:29" ht="15" customHeight="1" x14ac:dyDescent="0.25">
      <c r="A261" s="22" t="s">
        <v>75</v>
      </c>
      <c r="B261" s="22" t="s">
        <v>70</v>
      </c>
      <c r="C261" s="22" t="s">
        <v>63</v>
      </c>
      <c r="D261" s="22" t="s">
        <v>12</v>
      </c>
      <c r="E261" s="22" t="s">
        <v>16</v>
      </c>
      <c r="F261" s="22" t="s">
        <v>14</v>
      </c>
      <c r="G261" s="22" t="s">
        <v>14</v>
      </c>
      <c r="H261" s="22" t="s">
        <v>119</v>
      </c>
      <c r="I261" s="22" t="s">
        <v>15</v>
      </c>
      <c r="J261" s="22" t="s">
        <v>120</v>
      </c>
      <c r="K261" s="22" t="s">
        <v>121</v>
      </c>
      <c r="L261" s="23">
        <v>2.91571455916968E-3</v>
      </c>
      <c r="M261" s="22">
        <v>50000</v>
      </c>
      <c r="N261" s="25">
        <v>0.95449646682824896</v>
      </c>
      <c r="O261" s="25">
        <v>0.17494287355018079</v>
      </c>
      <c r="P261" s="26" t="str">
        <f>IF(COUNTIFS('Component Counts'!$A$2:$A$682,Leakers!A178)&gt;0,"yes","no")</f>
        <v>yes</v>
      </c>
      <c r="Q261" s="26" t="str">
        <f t="shared" si="4"/>
        <v>FID Only</v>
      </c>
      <c r="R261" s="20" t="s">
        <v>194</v>
      </c>
      <c r="S261" s="20" t="s">
        <v>156</v>
      </c>
      <c r="T261" s="20" t="s">
        <v>194</v>
      </c>
      <c r="U261" s="20"/>
      <c r="V261" s="27">
        <v>74.518000000000001</v>
      </c>
      <c r="W261" s="27">
        <v>8.4380000000000006</v>
      </c>
      <c r="X261" s="27">
        <v>6.5510000000000002</v>
      </c>
      <c r="Y261" s="27">
        <v>0.77200000000000002</v>
      </c>
      <c r="Z261" s="28">
        <v>0.05</v>
      </c>
      <c r="AA261" s="28" t="s">
        <v>211</v>
      </c>
      <c r="AB261" s="28">
        <v>0.05</v>
      </c>
      <c r="AC261" s="28">
        <v>0.16698235470042866</v>
      </c>
    </row>
    <row r="262" spans="1:29" ht="15" customHeight="1" x14ac:dyDescent="0.25">
      <c r="A262" s="22" t="s">
        <v>76</v>
      </c>
      <c r="B262" s="22" t="s">
        <v>70</v>
      </c>
      <c r="C262" s="22" t="s">
        <v>63</v>
      </c>
      <c r="D262" s="22" t="s">
        <v>12</v>
      </c>
      <c r="E262" s="22" t="s">
        <v>16</v>
      </c>
      <c r="F262" s="22" t="s">
        <v>41</v>
      </c>
      <c r="G262" s="22" t="s">
        <v>41</v>
      </c>
      <c r="H262" s="22" t="s">
        <v>119</v>
      </c>
      <c r="I262" s="22" t="s">
        <v>15</v>
      </c>
      <c r="J262" s="22" t="s">
        <v>120</v>
      </c>
      <c r="K262" s="22" t="s">
        <v>121</v>
      </c>
      <c r="L262" s="23">
        <v>2.9019484423618998E-3</v>
      </c>
      <c r="M262" s="22">
        <v>840</v>
      </c>
      <c r="N262" s="25">
        <v>1.0529115042523001</v>
      </c>
      <c r="O262" s="25">
        <v>0.17411690654171399</v>
      </c>
      <c r="P262" s="26" t="str">
        <f>IF(COUNTIFS('Component Counts'!$A$2:$A$682,Leakers!A182)&gt;0,"yes","no")</f>
        <v>yes</v>
      </c>
      <c r="Q262" s="26" t="str">
        <f t="shared" si="4"/>
        <v>FID Only</v>
      </c>
      <c r="R262" s="20" t="s">
        <v>194</v>
      </c>
      <c r="S262" s="20" t="s">
        <v>156</v>
      </c>
      <c r="T262" s="20" t="s">
        <v>194</v>
      </c>
      <c r="U262" s="20"/>
      <c r="V262" s="27">
        <v>87.521000000000001</v>
      </c>
      <c r="W262" s="27">
        <v>5.4260000000000002</v>
      </c>
      <c r="X262" s="27">
        <v>2.4740000000000002</v>
      </c>
      <c r="Y262" s="27">
        <v>0.75</v>
      </c>
      <c r="Z262" s="28">
        <v>0.05</v>
      </c>
      <c r="AA262" s="28" t="s">
        <v>211</v>
      </c>
      <c r="AB262" s="28">
        <v>0.05</v>
      </c>
      <c r="AC262" s="28">
        <v>0.18332969398259352</v>
      </c>
    </row>
    <row r="263" spans="1:29" ht="15" customHeight="1" x14ac:dyDescent="0.25">
      <c r="A263" s="22" t="s">
        <v>98</v>
      </c>
      <c r="B263" s="22" t="s">
        <v>97</v>
      </c>
      <c r="C263" s="22" t="s">
        <v>45</v>
      </c>
      <c r="D263" s="22" t="s">
        <v>12</v>
      </c>
      <c r="E263" s="22" t="s">
        <v>16</v>
      </c>
      <c r="F263" s="22" t="s">
        <v>17</v>
      </c>
      <c r="G263" s="22" t="s">
        <v>17</v>
      </c>
      <c r="H263" s="22" t="s">
        <v>125</v>
      </c>
      <c r="I263" s="22" t="s">
        <v>15</v>
      </c>
      <c r="J263" s="22" t="s">
        <v>121</v>
      </c>
      <c r="K263" s="22" t="s">
        <v>120</v>
      </c>
      <c r="L263" s="23">
        <v>2.6863418650201502E-3</v>
      </c>
      <c r="M263" s="24"/>
      <c r="N263" s="25">
        <v>1.0207718193480999</v>
      </c>
      <c r="O263" s="25">
        <v>0.16118051190120902</v>
      </c>
      <c r="P263" s="26" t="str">
        <f>IF(COUNTIFS('Component Counts'!$A$2:$A$682,Leakers!A180)&gt;0,"yes","no")</f>
        <v>yes</v>
      </c>
      <c r="Q263" s="26" t="str">
        <f t="shared" si="4"/>
        <v>OGI Only</v>
      </c>
      <c r="R263" s="20" t="s">
        <v>193</v>
      </c>
      <c r="S263" s="20" t="s">
        <v>210</v>
      </c>
      <c r="T263" s="20" t="s">
        <v>210</v>
      </c>
      <c r="U263" s="20"/>
      <c r="V263" s="27">
        <v>93.241</v>
      </c>
      <c r="W263" s="27">
        <v>3.8079999999999998</v>
      </c>
      <c r="X263" s="27">
        <v>1.0649999999999999</v>
      </c>
      <c r="Y263" s="27">
        <v>0.25800000000000001</v>
      </c>
      <c r="Z263" s="28">
        <v>0</v>
      </c>
      <c r="AA263" s="28">
        <v>4.1500000000000002E-2</v>
      </c>
      <c r="AB263" s="28">
        <v>4.1500000000000002E-2</v>
      </c>
      <c r="AC263" s="28">
        <v>0.1645285243768552</v>
      </c>
    </row>
    <row r="264" spans="1:29" ht="15" customHeight="1" x14ac:dyDescent="0.25">
      <c r="A264" s="22" t="s">
        <v>111</v>
      </c>
      <c r="B264" s="22" t="s">
        <v>46</v>
      </c>
      <c r="C264" s="22" t="s">
        <v>105</v>
      </c>
      <c r="D264" s="22" t="s">
        <v>32</v>
      </c>
      <c r="E264" s="22" t="s">
        <v>23</v>
      </c>
      <c r="F264" s="22" t="s">
        <v>17</v>
      </c>
      <c r="G264" s="22" t="s">
        <v>17</v>
      </c>
      <c r="H264" s="22" t="s">
        <v>125</v>
      </c>
      <c r="I264" s="22" t="s">
        <v>15</v>
      </c>
      <c r="J264" s="22" t="s">
        <v>120</v>
      </c>
      <c r="K264" s="22" t="s">
        <v>121</v>
      </c>
      <c r="L264" s="23">
        <v>2.5976419818539102E-3</v>
      </c>
      <c r="M264" s="22">
        <v>4621</v>
      </c>
      <c r="N264" s="25">
        <v>0.914835106606529</v>
      </c>
      <c r="O264" s="25">
        <v>0.15585851891123462</v>
      </c>
      <c r="P264" s="26" t="str">
        <f>IF(COUNTIFS('Component Counts'!$A$2:$A$682,Leakers!A181)&gt;0,"yes","no")</f>
        <v>yes</v>
      </c>
      <c r="Q264" s="26" t="str">
        <f t="shared" si="4"/>
        <v>FID Only</v>
      </c>
      <c r="R264" s="20" t="s">
        <v>193</v>
      </c>
      <c r="S264" s="20" t="s">
        <v>210</v>
      </c>
      <c r="T264" s="20" t="s">
        <v>210</v>
      </c>
      <c r="U264" s="20"/>
      <c r="V264" s="27">
        <v>70.989999999999995</v>
      </c>
      <c r="W264" s="27">
        <v>10.335000000000001</v>
      </c>
      <c r="X264" s="27">
        <v>9.3529999999999998</v>
      </c>
      <c r="Y264" s="27">
        <v>1.343</v>
      </c>
      <c r="Z264" s="28">
        <v>0</v>
      </c>
      <c r="AA264" s="28">
        <v>3.0800000000000001E-2</v>
      </c>
      <c r="AB264" s="28">
        <v>3.0800000000000001E-2</v>
      </c>
      <c r="AC264" s="28">
        <v>0.14258484476369526</v>
      </c>
    </row>
    <row r="265" spans="1:29" ht="15" customHeight="1" x14ac:dyDescent="0.25">
      <c r="A265" s="22" t="s">
        <v>106</v>
      </c>
      <c r="B265" s="22" t="s">
        <v>46</v>
      </c>
      <c r="C265" s="22" t="s">
        <v>105</v>
      </c>
      <c r="D265" s="22" t="s">
        <v>12</v>
      </c>
      <c r="E265" s="22" t="s">
        <v>23</v>
      </c>
      <c r="F265" s="22" t="s">
        <v>17</v>
      </c>
      <c r="G265" s="22" t="s">
        <v>17</v>
      </c>
      <c r="H265" s="22" t="s">
        <v>125</v>
      </c>
      <c r="I265" s="22" t="s">
        <v>15</v>
      </c>
      <c r="J265" s="22" t="s">
        <v>120</v>
      </c>
      <c r="K265" s="22" t="s">
        <v>121</v>
      </c>
      <c r="L265" s="23">
        <v>2.5926721232894098E-3</v>
      </c>
      <c r="M265" s="22">
        <v>28900</v>
      </c>
      <c r="N265" s="25">
        <v>0.94354913838466203</v>
      </c>
      <c r="O265" s="25">
        <v>0.15556032739736458</v>
      </c>
      <c r="P265" s="26" t="str">
        <f>IF(COUNTIFS('Component Counts'!$A$2:$A$682,Leakers!A179)&gt;0,"yes","no")</f>
        <v>yes</v>
      </c>
      <c r="Q265" s="26" t="str">
        <f t="shared" si="4"/>
        <v>FID Only</v>
      </c>
      <c r="R265" s="20" t="s">
        <v>193</v>
      </c>
      <c r="S265" s="20" t="s">
        <v>210</v>
      </c>
      <c r="T265" s="20" t="s">
        <v>210</v>
      </c>
      <c r="U265" s="20"/>
      <c r="V265" s="27">
        <v>73.108000000000004</v>
      </c>
      <c r="W265" s="27">
        <v>12.269</v>
      </c>
      <c r="X265" s="27">
        <v>7.7270000000000003</v>
      </c>
      <c r="Y265" s="27">
        <v>0.82099999999999995</v>
      </c>
      <c r="Z265" s="28">
        <v>0</v>
      </c>
      <c r="AA265" s="28">
        <v>3.3300000000000003E-2</v>
      </c>
      <c r="AB265" s="28">
        <v>3.3300000000000003E-2</v>
      </c>
      <c r="AC265" s="28">
        <v>0.1467788128826191</v>
      </c>
    </row>
    <row r="266" spans="1:29" ht="15" customHeight="1" x14ac:dyDescent="0.25">
      <c r="A266" s="22" t="s">
        <v>68</v>
      </c>
      <c r="B266" s="22" t="s">
        <v>46</v>
      </c>
      <c r="C266" s="22" t="s">
        <v>63</v>
      </c>
      <c r="D266" s="22" t="s">
        <v>22</v>
      </c>
      <c r="E266" s="22" t="s">
        <v>16</v>
      </c>
      <c r="F266" s="22" t="s">
        <v>20</v>
      </c>
      <c r="G266" s="22" t="s">
        <v>20</v>
      </c>
      <c r="H266" s="22" t="s">
        <v>28</v>
      </c>
      <c r="I266" s="22" t="s">
        <v>15</v>
      </c>
      <c r="J266" s="22" t="s">
        <v>120</v>
      </c>
      <c r="K266" s="22" t="s">
        <v>121</v>
      </c>
      <c r="L266" s="23">
        <v>2.5581777590644298E-3</v>
      </c>
      <c r="M266" s="22">
        <v>1024</v>
      </c>
      <c r="N266" s="25">
        <v>0.83352156863955296</v>
      </c>
      <c r="O266" s="25">
        <v>0.15349066554386578</v>
      </c>
      <c r="P266" s="26" t="str">
        <f>IF(COUNTIFS('Component Counts'!$A$2:$A$682,Leakers!A184)&gt;0,"yes","no")</f>
        <v>yes</v>
      </c>
      <c r="Q266" s="26" t="str">
        <f t="shared" si="4"/>
        <v>FID Only</v>
      </c>
      <c r="R266" s="20" t="s">
        <v>193</v>
      </c>
      <c r="S266" s="20" t="s">
        <v>210</v>
      </c>
      <c r="T266" s="20" t="s">
        <v>210</v>
      </c>
      <c r="U266" s="20"/>
      <c r="V266" s="27">
        <v>63.058</v>
      </c>
      <c r="W266" s="27">
        <v>8.1419999999999995</v>
      </c>
      <c r="X266" s="27">
        <v>8.2609999999999992</v>
      </c>
      <c r="Y266" s="27">
        <v>3.5480999999999998</v>
      </c>
      <c r="Z266" s="28">
        <v>0</v>
      </c>
      <c r="AA266" s="28">
        <v>0.03</v>
      </c>
      <c r="AB266" s="28">
        <v>0.03</v>
      </c>
      <c r="AC266" s="28">
        <v>0.12793778031565214</v>
      </c>
    </row>
    <row r="267" spans="1:29" ht="15" customHeight="1" x14ac:dyDescent="0.25">
      <c r="A267" s="22" t="s">
        <v>31</v>
      </c>
      <c r="B267" s="22" t="s">
        <v>30</v>
      </c>
      <c r="C267" s="22" t="s">
        <v>11</v>
      </c>
      <c r="D267" s="22" t="s">
        <v>32</v>
      </c>
      <c r="E267" s="22" t="s">
        <v>16</v>
      </c>
      <c r="F267" s="22" t="s">
        <v>20</v>
      </c>
      <c r="G267" s="22" t="s">
        <v>20</v>
      </c>
      <c r="H267" s="22" t="s">
        <v>123</v>
      </c>
      <c r="I267" s="22" t="s">
        <v>25</v>
      </c>
      <c r="J267" s="22" t="s">
        <v>120</v>
      </c>
      <c r="K267" s="22" t="s">
        <v>121</v>
      </c>
      <c r="L267" s="23">
        <v>2.4834730701970001E-3</v>
      </c>
      <c r="M267" s="22">
        <v>50000</v>
      </c>
      <c r="N267" s="25">
        <v>0.82515807317535395</v>
      </c>
      <c r="O267" s="25">
        <v>0.14900838421182</v>
      </c>
      <c r="P267" s="26" t="str">
        <f>IF(COUNTIFS('Component Counts'!$A$2:$A$682,Leakers!A185)&gt;0,"yes","no")</f>
        <v>yes</v>
      </c>
      <c r="Q267" s="26" t="str">
        <f t="shared" si="4"/>
        <v>FID Only</v>
      </c>
      <c r="R267" s="20" t="s">
        <v>193</v>
      </c>
      <c r="S267" s="20" t="s">
        <v>210</v>
      </c>
      <c r="T267" s="20" t="s">
        <v>210</v>
      </c>
      <c r="U267" s="20"/>
      <c r="V267" s="27">
        <v>78.763000000000005</v>
      </c>
      <c r="W267" s="27">
        <v>0.48899999999999999</v>
      </c>
      <c r="X267" s="27">
        <v>3.9E-2</v>
      </c>
      <c r="Y267" s="27">
        <v>6.0000000000000001E-3</v>
      </c>
      <c r="Z267" s="28">
        <v>0</v>
      </c>
      <c r="AA267" s="28">
        <v>2.5000000000000001E-2</v>
      </c>
      <c r="AB267" s="28">
        <v>2.5000000000000001E-2</v>
      </c>
      <c r="AC267" s="28">
        <v>0.12295547120319809</v>
      </c>
    </row>
    <row r="268" spans="1:29" ht="15" customHeight="1" x14ac:dyDescent="0.25">
      <c r="A268" s="22" t="s">
        <v>111</v>
      </c>
      <c r="B268" s="22" t="s">
        <v>46</v>
      </c>
      <c r="C268" s="22" t="s">
        <v>105</v>
      </c>
      <c r="D268" s="22" t="s">
        <v>32</v>
      </c>
      <c r="E268" s="22" t="s">
        <v>23</v>
      </c>
      <c r="F268" s="22" t="s">
        <v>17</v>
      </c>
      <c r="G268" s="22" t="s">
        <v>17</v>
      </c>
      <c r="H268" s="22" t="s">
        <v>138</v>
      </c>
      <c r="I268" s="22" t="s">
        <v>15</v>
      </c>
      <c r="J268" s="22" t="s">
        <v>120</v>
      </c>
      <c r="K268" s="22" t="s">
        <v>121</v>
      </c>
      <c r="L268" s="23">
        <v>2.31932319808385E-3</v>
      </c>
      <c r="M268" s="22">
        <v>50000</v>
      </c>
      <c r="N268" s="25">
        <v>0.914835106606529</v>
      </c>
      <c r="O268" s="25">
        <v>0.13915939188503099</v>
      </c>
      <c r="P268" s="26" t="str">
        <f>IF(COUNTIFS('Component Counts'!$A$2:$A$682,Leakers!A183)&gt;0,"yes","no")</f>
        <v>yes</v>
      </c>
      <c r="Q268" s="26" t="str">
        <f t="shared" si="4"/>
        <v>FID Only</v>
      </c>
      <c r="R268" s="20" t="s">
        <v>193</v>
      </c>
      <c r="S268" s="20" t="s">
        <v>210</v>
      </c>
      <c r="T268" s="20" t="s">
        <v>210</v>
      </c>
      <c r="U268" s="20"/>
      <c r="V268" s="27">
        <v>70.989999999999995</v>
      </c>
      <c r="W268" s="27">
        <v>10.335000000000001</v>
      </c>
      <c r="X268" s="27">
        <v>9.3529999999999998</v>
      </c>
      <c r="Y268" s="27">
        <v>1.343</v>
      </c>
      <c r="Z268" s="28">
        <v>0</v>
      </c>
      <c r="AA268" s="28">
        <v>2.75E-2</v>
      </c>
      <c r="AB268" s="28">
        <v>2.75E-2</v>
      </c>
      <c r="AC268" s="28">
        <v>0.12730789711044219</v>
      </c>
    </row>
    <row r="269" spans="1:29" ht="15" customHeight="1" x14ac:dyDescent="0.25">
      <c r="A269" s="22" t="s">
        <v>104</v>
      </c>
      <c r="B269" s="22" t="s">
        <v>46</v>
      </c>
      <c r="C269" s="22" t="s">
        <v>105</v>
      </c>
      <c r="D269" s="22" t="s">
        <v>32</v>
      </c>
      <c r="E269" s="22" t="s">
        <v>23</v>
      </c>
      <c r="F269" s="22" t="s">
        <v>24</v>
      </c>
      <c r="G269" s="22" t="s">
        <v>24</v>
      </c>
      <c r="H269" s="22" t="s">
        <v>125</v>
      </c>
      <c r="I269" s="22" t="s">
        <v>15</v>
      </c>
      <c r="J269" s="22" t="s">
        <v>120</v>
      </c>
      <c r="K269" s="22" t="s">
        <v>121</v>
      </c>
      <c r="L269" s="23">
        <v>2.2985308378111499E-3</v>
      </c>
      <c r="M269" s="22">
        <v>878</v>
      </c>
      <c r="N269" s="25">
        <v>0.91323966749412899</v>
      </c>
      <c r="O269" s="25">
        <v>0.13791185026866901</v>
      </c>
      <c r="P269" s="26" t="str">
        <f>IF(COUNTIFS('Component Counts'!$A$2:$A$682,Leakers!A188)&gt;0,"yes","no")</f>
        <v>yes</v>
      </c>
      <c r="Q269" s="26" t="str">
        <f t="shared" si="4"/>
        <v>FID Only</v>
      </c>
      <c r="R269" s="20" t="s">
        <v>193</v>
      </c>
      <c r="S269" s="20" t="s">
        <v>210</v>
      </c>
      <c r="T269" s="20" t="s">
        <v>210</v>
      </c>
      <c r="U269" s="20"/>
      <c r="V269" s="27">
        <v>67.299000000000007</v>
      </c>
      <c r="W269" s="27">
        <v>13.157999999999999</v>
      </c>
      <c r="X269" s="27">
        <v>9.6310000000000002</v>
      </c>
      <c r="Y269" s="27">
        <v>1.6509</v>
      </c>
      <c r="Z269" s="28">
        <v>0</v>
      </c>
      <c r="AA269" s="28">
        <v>3.9300000000000002E-2</v>
      </c>
      <c r="AB269" s="28">
        <v>3.9300000000000002E-2</v>
      </c>
      <c r="AC269" s="28">
        <v>0.1259465722828593</v>
      </c>
    </row>
    <row r="270" spans="1:29" ht="15" customHeight="1" x14ac:dyDescent="0.25">
      <c r="A270" s="22" t="s">
        <v>96</v>
      </c>
      <c r="B270" s="22" t="s">
        <v>97</v>
      </c>
      <c r="C270" s="22" t="s">
        <v>45</v>
      </c>
      <c r="D270" s="22" t="s">
        <v>12</v>
      </c>
      <c r="E270" s="22" t="s">
        <v>16</v>
      </c>
      <c r="F270" s="22" t="s">
        <v>24</v>
      </c>
      <c r="G270" s="22" t="s">
        <v>24</v>
      </c>
      <c r="H270" s="22" t="s">
        <v>119</v>
      </c>
      <c r="I270" s="22" t="s">
        <v>15</v>
      </c>
      <c r="J270" s="22" t="s">
        <v>120</v>
      </c>
      <c r="K270" s="22" t="s">
        <v>121</v>
      </c>
      <c r="L270" s="23">
        <v>2.2732603766690601E-3</v>
      </c>
      <c r="M270" s="22">
        <v>35100</v>
      </c>
      <c r="N270" s="25">
        <v>1.0167634012292199</v>
      </c>
      <c r="O270" s="25">
        <v>0.1363956226001436</v>
      </c>
      <c r="P270" s="26" t="str">
        <f>IF(COUNTIFS('Component Counts'!$A$2:$A$682,Leakers!A186)&gt;0,"yes","no")</f>
        <v>yes</v>
      </c>
      <c r="Q270" s="26" t="str">
        <f t="shared" si="4"/>
        <v>FID Only</v>
      </c>
      <c r="R270" s="20" t="s">
        <v>193</v>
      </c>
      <c r="S270" s="20" t="s">
        <v>210</v>
      </c>
      <c r="T270" s="20" t="s">
        <v>210</v>
      </c>
      <c r="U270" s="20"/>
      <c r="V270" s="27">
        <v>93.433999999999997</v>
      </c>
      <c r="W270" s="27">
        <v>3.3959999999999999</v>
      </c>
      <c r="X270" s="27">
        <v>0.90600000000000003</v>
      </c>
      <c r="Y270" s="27">
        <v>0.20600000000000002</v>
      </c>
      <c r="Z270" s="28">
        <v>0</v>
      </c>
      <c r="AA270" s="28">
        <v>3.4299999999999997E-2</v>
      </c>
      <c r="AB270" s="28">
        <v>3.4299999999999997E-2</v>
      </c>
      <c r="AC270" s="28">
        <v>0.13868207714769965</v>
      </c>
    </row>
    <row r="271" spans="1:29" ht="15" customHeight="1" x14ac:dyDescent="0.25">
      <c r="A271" s="22" t="s">
        <v>68</v>
      </c>
      <c r="B271" s="22" t="s">
        <v>46</v>
      </c>
      <c r="C271" s="22" t="s">
        <v>63</v>
      </c>
      <c r="D271" s="22" t="s">
        <v>22</v>
      </c>
      <c r="E271" s="22" t="s">
        <v>16</v>
      </c>
      <c r="F271" s="22" t="s">
        <v>24</v>
      </c>
      <c r="G271" s="22" t="s">
        <v>24</v>
      </c>
      <c r="H271" s="22" t="s">
        <v>119</v>
      </c>
      <c r="I271" s="22" t="s">
        <v>15</v>
      </c>
      <c r="J271" s="22" t="s">
        <v>120</v>
      </c>
      <c r="K271" s="22" t="s">
        <v>121</v>
      </c>
      <c r="L271" s="23">
        <v>2.21650927192159E-3</v>
      </c>
      <c r="M271" s="22">
        <v>2615</v>
      </c>
      <c r="N271" s="25">
        <v>0.83352156863955296</v>
      </c>
      <c r="O271" s="25">
        <v>0.13299055631529541</v>
      </c>
      <c r="P271" s="26" t="str">
        <f>IF(COUNTIFS('Component Counts'!$A$2:$A$682,Leakers!A189)&gt;0,"yes","no")</f>
        <v>yes</v>
      </c>
      <c r="Q271" s="26" t="str">
        <f t="shared" si="4"/>
        <v>FID Only</v>
      </c>
      <c r="R271" s="20" t="s">
        <v>193</v>
      </c>
      <c r="S271" s="20" t="s">
        <v>210</v>
      </c>
      <c r="T271" s="20" t="s">
        <v>210</v>
      </c>
      <c r="U271" s="20"/>
      <c r="V271" s="27">
        <v>63.058</v>
      </c>
      <c r="W271" s="27">
        <v>8.1419999999999995</v>
      </c>
      <c r="X271" s="27">
        <v>8.2609999999999992</v>
      </c>
      <c r="Y271" s="27">
        <v>3.5480999999999998</v>
      </c>
      <c r="Z271" s="28">
        <v>0</v>
      </c>
      <c r="AA271" s="28">
        <v>2.8400000000000002E-2</v>
      </c>
      <c r="AB271" s="28">
        <v>2.8400000000000002E-2</v>
      </c>
      <c r="AC271" s="28">
        <v>0.11085049711417183</v>
      </c>
    </row>
    <row r="272" spans="1:29" ht="15" customHeight="1" x14ac:dyDescent="0.25">
      <c r="A272" s="22" t="s">
        <v>106</v>
      </c>
      <c r="B272" s="22" t="s">
        <v>46</v>
      </c>
      <c r="C272" s="22" t="s">
        <v>105</v>
      </c>
      <c r="D272" s="22" t="s">
        <v>12</v>
      </c>
      <c r="E272" s="22" t="s">
        <v>23</v>
      </c>
      <c r="F272" s="22" t="s">
        <v>24</v>
      </c>
      <c r="G272" s="22" t="s">
        <v>24</v>
      </c>
      <c r="H272" s="22" t="s">
        <v>119</v>
      </c>
      <c r="I272" s="22" t="s">
        <v>15</v>
      </c>
      <c r="J272" s="22" t="s">
        <v>120</v>
      </c>
      <c r="K272" s="22" t="s">
        <v>121</v>
      </c>
      <c r="L272" s="23">
        <v>2.1373719527940098E-3</v>
      </c>
      <c r="M272" s="22">
        <v>34300</v>
      </c>
      <c r="N272" s="25">
        <v>0.94354913838466203</v>
      </c>
      <c r="O272" s="25">
        <v>0.12824231716764059</v>
      </c>
      <c r="P272" s="26" t="str">
        <f>IF(COUNTIFS('Component Counts'!$A$2:$A$682,Leakers!A192)&gt;0,"yes","no")</f>
        <v>yes</v>
      </c>
      <c r="Q272" s="26" t="str">
        <f t="shared" si="4"/>
        <v>FID Only</v>
      </c>
      <c r="R272" s="20" t="s">
        <v>193</v>
      </c>
      <c r="S272" s="20" t="s">
        <v>210</v>
      </c>
      <c r="T272" s="20" t="s">
        <v>210</v>
      </c>
      <c r="U272" s="20"/>
      <c r="V272" s="27">
        <v>73.108000000000004</v>
      </c>
      <c r="W272" s="27">
        <v>12.269</v>
      </c>
      <c r="X272" s="27">
        <v>7.7270000000000003</v>
      </c>
      <c r="Y272" s="27">
        <v>0.82099999999999995</v>
      </c>
      <c r="Z272" s="28">
        <v>0</v>
      </c>
      <c r="AA272" s="28">
        <v>2.87E-2</v>
      </c>
      <c r="AB272" s="28">
        <v>2.87E-2</v>
      </c>
      <c r="AC272" s="28">
        <v>0.12100292786797973</v>
      </c>
    </row>
    <row r="273" spans="1:29" ht="15" customHeight="1" x14ac:dyDescent="0.25">
      <c r="A273" s="22" t="s">
        <v>68</v>
      </c>
      <c r="B273" s="22" t="s">
        <v>46</v>
      </c>
      <c r="C273" s="22" t="s">
        <v>63</v>
      </c>
      <c r="D273" s="22" t="s">
        <v>22</v>
      </c>
      <c r="E273" s="22" t="s">
        <v>16</v>
      </c>
      <c r="F273" s="22" t="s">
        <v>24</v>
      </c>
      <c r="G273" s="22" t="s">
        <v>24</v>
      </c>
      <c r="H273" s="22" t="s">
        <v>119</v>
      </c>
      <c r="I273" s="22" t="s">
        <v>15</v>
      </c>
      <c r="J273" s="22" t="s">
        <v>120</v>
      </c>
      <c r="K273" s="22" t="s">
        <v>121</v>
      </c>
      <c r="L273" s="23">
        <v>1.7097877338831801E-3</v>
      </c>
      <c r="M273" s="22">
        <v>958</v>
      </c>
      <c r="N273" s="25">
        <v>0.83352156863955296</v>
      </c>
      <c r="O273" s="25">
        <v>0.1025872640329908</v>
      </c>
      <c r="P273" s="26" t="str">
        <f>IF(COUNTIFS('Component Counts'!$A$2:$A$682,Leakers!A195)&gt;0,"yes","no")</f>
        <v>yes</v>
      </c>
      <c r="Q273" s="26" t="str">
        <f t="shared" si="4"/>
        <v>FID Only</v>
      </c>
      <c r="R273" s="20" t="s">
        <v>193</v>
      </c>
      <c r="S273" s="20" t="s">
        <v>210</v>
      </c>
      <c r="T273" s="20" t="s">
        <v>210</v>
      </c>
      <c r="U273" s="20"/>
      <c r="V273" s="27">
        <v>63.058</v>
      </c>
      <c r="W273" s="27">
        <v>8.1419999999999995</v>
      </c>
      <c r="X273" s="27">
        <v>8.2609999999999992</v>
      </c>
      <c r="Y273" s="27">
        <v>3.5480999999999998</v>
      </c>
      <c r="Z273" s="28">
        <v>0</v>
      </c>
      <c r="AA273" s="28">
        <v>1.6899999999999998E-2</v>
      </c>
      <c r="AB273" s="28">
        <v>1.6899999999999998E-2</v>
      </c>
      <c r="AC273" s="28">
        <v>8.5508697239218348E-2</v>
      </c>
    </row>
    <row r="274" spans="1:29" ht="15" customHeight="1" x14ac:dyDescent="0.25">
      <c r="A274" s="22" t="s">
        <v>96</v>
      </c>
      <c r="B274" s="22" t="s">
        <v>97</v>
      </c>
      <c r="C274" s="22" t="s">
        <v>45</v>
      </c>
      <c r="D274" s="22" t="s">
        <v>12</v>
      </c>
      <c r="E274" s="22" t="s">
        <v>16</v>
      </c>
      <c r="F274" s="22" t="s">
        <v>24</v>
      </c>
      <c r="G274" s="22" t="s">
        <v>24</v>
      </c>
      <c r="H274" s="22" t="s">
        <v>125</v>
      </c>
      <c r="I274" s="22" t="s">
        <v>15</v>
      </c>
      <c r="J274" s="22" t="s">
        <v>120</v>
      </c>
      <c r="K274" s="22" t="s">
        <v>120</v>
      </c>
      <c r="L274" s="23">
        <v>1.5980504299987399E-3</v>
      </c>
      <c r="M274" s="22">
        <v>50000</v>
      </c>
      <c r="N274" s="25">
        <v>1.0167634012292199</v>
      </c>
      <c r="O274" s="25">
        <v>9.5883025799924387E-2</v>
      </c>
      <c r="P274" s="26" t="str">
        <f>IF(COUNTIFS('Component Counts'!$A$2:$A$682,Leakers!A193)&gt;0,"yes","no")</f>
        <v>yes</v>
      </c>
      <c r="Q274" s="26" t="str">
        <f t="shared" si="4"/>
        <v>OGI and FID</v>
      </c>
      <c r="R274" s="20" t="s">
        <v>193</v>
      </c>
      <c r="S274" s="20" t="s">
        <v>210</v>
      </c>
      <c r="T274" s="20" t="s">
        <v>210</v>
      </c>
      <c r="U274" s="20"/>
      <c r="V274" s="27">
        <v>93.433999999999997</v>
      </c>
      <c r="W274" s="27">
        <v>3.3959999999999999</v>
      </c>
      <c r="X274" s="27">
        <v>0.90600000000000003</v>
      </c>
      <c r="Y274" s="27">
        <v>0.20600000000000002</v>
      </c>
      <c r="Z274" s="28">
        <v>0</v>
      </c>
      <c r="AA274" s="28">
        <v>2.18E-2</v>
      </c>
      <c r="AB274" s="28">
        <v>2.18E-2</v>
      </c>
      <c r="AC274" s="28">
        <v>9.7490351432480429E-2</v>
      </c>
    </row>
    <row r="275" spans="1:29" ht="15" customHeight="1" x14ac:dyDescent="0.25">
      <c r="A275" s="22" t="s">
        <v>66</v>
      </c>
      <c r="B275" s="22" t="s">
        <v>46</v>
      </c>
      <c r="C275" s="22" t="s">
        <v>63</v>
      </c>
      <c r="D275" s="22" t="s">
        <v>32</v>
      </c>
      <c r="E275" s="22" t="s">
        <v>16</v>
      </c>
      <c r="F275" s="22" t="s">
        <v>20</v>
      </c>
      <c r="G275" s="22" t="s">
        <v>20</v>
      </c>
      <c r="H275" s="22" t="s">
        <v>130</v>
      </c>
      <c r="I275" s="22" t="s">
        <v>15</v>
      </c>
      <c r="J275" s="22" t="s">
        <v>121</v>
      </c>
      <c r="K275" s="22" t="s">
        <v>120</v>
      </c>
      <c r="L275" s="23">
        <v>1.5977143559467301E-3</v>
      </c>
      <c r="M275" s="24"/>
      <c r="N275" s="25">
        <v>0.79246074541307898</v>
      </c>
      <c r="O275" s="25">
        <v>9.5862861356803802E-2</v>
      </c>
      <c r="P275" s="26" t="str">
        <f>IF(COUNTIFS('Component Counts'!$A$2:$A$682,Leakers!A196)&gt;0,"yes","no")</f>
        <v>yes</v>
      </c>
      <c r="Q275" s="26" t="str">
        <f t="shared" si="4"/>
        <v>OGI Only</v>
      </c>
      <c r="R275" s="20" t="s">
        <v>193</v>
      </c>
      <c r="S275" s="20" t="s">
        <v>210</v>
      </c>
      <c r="T275" s="20" t="s">
        <v>210</v>
      </c>
      <c r="U275" s="20"/>
      <c r="V275" s="27">
        <v>62.933</v>
      </c>
      <c r="W275" s="27">
        <v>6.5350000000000001</v>
      </c>
      <c r="X275" s="27">
        <v>6.4850000000000003</v>
      </c>
      <c r="Y275" s="27">
        <v>2.5541999999999998</v>
      </c>
      <c r="Z275" s="28">
        <v>0.01</v>
      </c>
      <c r="AA275" s="28">
        <v>1.4E-2</v>
      </c>
      <c r="AB275" s="28">
        <v>1.4E-2</v>
      </c>
      <c r="AC275" s="28">
        <v>7.5967554568243431E-2</v>
      </c>
    </row>
    <row r="276" spans="1:29" ht="15" customHeight="1" x14ac:dyDescent="0.25">
      <c r="A276" s="22" t="s">
        <v>102</v>
      </c>
      <c r="B276" s="22" t="s">
        <v>97</v>
      </c>
      <c r="C276" s="22" t="s">
        <v>45</v>
      </c>
      <c r="D276" s="22" t="s">
        <v>22</v>
      </c>
      <c r="E276" s="22" t="s">
        <v>16</v>
      </c>
      <c r="F276" s="22" t="s">
        <v>14</v>
      </c>
      <c r="G276" s="22" t="s">
        <v>14</v>
      </c>
      <c r="H276" s="22" t="s">
        <v>122</v>
      </c>
      <c r="I276" s="22" t="s">
        <v>15</v>
      </c>
      <c r="J276" s="22" t="s">
        <v>120</v>
      </c>
      <c r="K276" s="22" t="s">
        <v>121</v>
      </c>
      <c r="L276" s="23">
        <v>1.5751380769005699E-3</v>
      </c>
      <c r="M276" s="22">
        <v>26400</v>
      </c>
      <c r="N276" s="25">
        <v>1.0044311091371001</v>
      </c>
      <c r="O276" s="25">
        <v>9.4508284614034196E-2</v>
      </c>
      <c r="P276" s="26" t="str">
        <f>IF(COUNTIFS('Component Counts'!$A$2:$A$682,Leakers!A194)&gt;0,"yes","no")</f>
        <v>yes</v>
      </c>
      <c r="Q276" s="26" t="str">
        <f t="shared" si="4"/>
        <v>FID Only</v>
      </c>
      <c r="R276" s="20" t="s">
        <v>193</v>
      </c>
      <c r="S276" s="20" t="s">
        <v>210</v>
      </c>
      <c r="T276" s="20" t="s">
        <v>210</v>
      </c>
      <c r="U276" s="20"/>
      <c r="V276" s="27">
        <v>87.429000000000002</v>
      </c>
      <c r="W276" s="27">
        <v>7.0060000000000002</v>
      </c>
      <c r="X276" s="27">
        <v>2.9079999999999999</v>
      </c>
      <c r="Y276" s="27">
        <v>0.27300000000000002</v>
      </c>
      <c r="Z276" s="28">
        <v>0</v>
      </c>
      <c r="AA276" s="28">
        <v>2.9700000000000001E-2</v>
      </c>
      <c r="AB276" s="28">
        <v>2.9700000000000001E-2</v>
      </c>
      <c r="AC276" s="28">
        <v>9.4927061137518434E-2</v>
      </c>
    </row>
    <row r="277" spans="1:29" ht="15" customHeight="1" x14ac:dyDescent="0.25">
      <c r="A277" s="22" t="s">
        <v>108</v>
      </c>
      <c r="B277" s="22" t="s">
        <v>46</v>
      </c>
      <c r="C277" s="22" t="s">
        <v>105</v>
      </c>
      <c r="D277" s="22" t="s">
        <v>32</v>
      </c>
      <c r="E277" s="22" t="s">
        <v>23</v>
      </c>
      <c r="F277" s="22" t="s">
        <v>24</v>
      </c>
      <c r="G277" s="22" t="s">
        <v>24</v>
      </c>
      <c r="H277" s="22" t="s">
        <v>123</v>
      </c>
      <c r="I277" s="22" t="s">
        <v>15</v>
      </c>
      <c r="J277" s="22" t="s">
        <v>120</v>
      </c>
      <c r="K277" s="22" t="s">
        <v>121</v>
      </c>
      <c r="L277" s="23">
        <v>1.5366806390956799E-3</v>
      </c>
      <c r="M277" s="22">
        <v>2149</v>
      </c>
      <c r="N277" s="25">
        <v>0.90940026176585098</v>
      </c>
      <c r="O277" s="25">
        <v>9.220083834574079E-2</v>
      </c>
      <c r="P277" s="26" t="str">
        <f>IF(COUNTIFS('Component Counts'!$A$2:$A$682,Leakers!A200)&gt;0,"yes","no")</f>
        <v>yes</v>
      </c>
      <c r="Q277" s="26" t="str">
        <f t="shared" si="4"/>
        <v>FID Only</v>
      </c>
      <c r="R277" s="20" t="s">
        <v>193</v>
      </c>
      <c r="S277" s="20" t="s">
        <v>210</v>
      </c>
      <c r="T277" s="20" t="s">
        <v>210</v>
      </c>
      <c r="U277" s="20"/>
      <c r="V277" s="27">
        <v>71.019000000000005</v>
      </c>
      <c r="W277" s="27">
        <v>10.029999999999999</v>
      </c>
      <c r="X277" s="27">
        <v>9.1150000000000002</v>
      </c>
      <c r="Y277" s="27">
        <v>1.252</v>
      </c>
      <c r="Z277" s="28">
        <v>0</v>
      </c>
      <c r="AA277" s="28">
        <v>1.7500000000000002E-2</v>
      </c>
      <c r="AB277" s="28">
        <v>1.7500000000000002E-2</v>
      </c>
      <c r="AC277" s="28">
        <v>8.3847466526647429E-2</v>
      </c>
    </row>
    <row r="278" spans="1:29" ht="15" customHeight="1" x14ac:dyDescent="0.25">
      <c r="A278" s="22" t="s">
        <v>101</v>
      </c>
      <c r="B278" s="22" t="s">
        <v>97</v>
      </c>
      <c r="C278" s="22" t="s">
        <v>45</v>
      </c>
      <c r="D278" s="22" t="s">
        <v>22</v>
      </c>
      <c r="E278" s="22" t="s">
        <v>16</v>
      </c>
      <c r="F278" s="22" t="s">
        <v>17</v>
      </c>
      <c r="G278" s="22" t="s">
        <v>17</v>
      </c>
      <c r="H278" s="22" t="s">
        <v>119</v>
      </c>
      <c r="I278" s="22" t="s">
        <v>15</v>
      </c>
      <c r="J278" s="22" t="s">
        <v>120</v>
      </c>
      <c r="K278" s="22" t="s">
        <v>121</v>
      </c>
      <c r="L278" s="23">
        <v>1.42276457995098E-3</v>
      </c>
      <c r="M278" s="22">
        <v>39600</v>
      </c>
      <c r="N278" s="25">
        <v>1.0044311091371001</v>
      </c>
      <c r="O278" s="25">
        <v>8.5365874797058802E-2</v>
      </c>
      <c r="P278" s="26" t="str">
        <f>IF(COUNTIFS('Component Counts'!$A$2:$A$682,Leakers!A199)&gt;0,"yes","no")</f>
        <v>yes</v>
      </c>
      <c r="Q278" s="26" t="str">
        <f t="shared" si="4"/>
        <v>FID Only</v>
      </c>
      <c r="R278" s="20" t="s">
        <v>193</v>
      </c>
      <c r="S278" s="20" t="s">
        <v>210</v>
      </c>
      <c r="T278" s="20" t="s">
        <v>210</v>
      </c>
      <c r="U278" s="20"/>
      <c r="V278" s="27">
        <v>87.429000000000002</v>
      </c>
      <c r="W278" s="27">
        <v>7.0060000000000002</v>
      </c>
      <c r="X278" s="27">
        <v>2.9079999999999999</v>
      </c>
      <c r="Y278" s="27">
        <v>0.27300000000000002</v>
      </c>
      <c r="Z278" s="28">
        <v>0</v>
      </c>
      <c r="AA278" s="28">
        <v>2.2499999999999999E-2</v>
      </c>
      <c r="AB278" s="28">
        <v>2.2499999999999999E-2</v>
      </c>
      <c r="AC278" s="28">
        <v>8.5744140304868044E-2</v>
      </c>
    </row>
    <row r="279" spans="1:29" ht="15" customHeight="1" x14ac:dyDescent="0.25">
      <c r="A279" s="22" t="s">
        <v>106</v>
      </c>
      <c r="B279" s="22" t="s">
        <v>46</v>
      </c>
      <c r="C279" s="22" t="s">
        <v>105</v>
      </c>
      <c r="D279" s="22" t="s">
        <v>12</v>
      </c>
      <c r="E279" s="22" t="s">
        <v>23</v>
      </c>
      <c r="F279" s="22" t="s">
        <v>20</v>
      </c>
      <c r="G279" s="22" t="s">
        <v>20</v>
      </c>
      <c r="H279" s="22" t="s">
        <v>119</v>
      </c>
      <c r="I279" s="22" t="s">
        <v>15</v>
      </c>
      <c r="J279" s="22" t="s">
        <v>120</v>
      </c>
      <c r="K279" s="22" t="s">
        <v>121</v>
      </c>
      <c r="L279" s="23">
        <v>1.3862112997610799E-3</v>
      </c>
      <c r="M279" s="22">
        <v>2185</v>
      </c>
      <c r="N279" s="25">
        <v>0.94354913838466203</v>
      </c>
      <c r="O279" s="25">
        <v>8.31726779856648E-2</v>
      </c>
      <c r="P279" s="26" t="str">
        <f>IF(COUNTIFS('Component Counts'!$A$2:$A$682,Leakers!A197)&gt;0,"yes","no")</f>
        <v>yes</v>
      </c>
      <c r="Q279" s="26" t="str">
        <f t="shared" si="4"/>
        <v>FID Only</v>
      </c>
      <c r="R279" s="20" t="s">
        <v>193</v>
      </c>
      <c r="S279" s="20" t="s">
        <v>210</v>
      </c>
      <c r="T279" s="20" t="s">
        <v>210</v>
      </c>
      <c r="U279" s="20"/>
      <c r="V279" s="27">
        <v>73.108000000000004</v>
      </c>
      <c r="W279" s="27">
        <v>12.269</v>
      </c>
      <c r="X279" s="27">
        <v>7.7270000000000003</v>
      </c>
      <c r="Y279" s="27">
        <v>0.82099999999999995</v>
      </c>
      <c r="Z279" s="28">
        <v>0</v>
      </c>
      <c r="AA279" s="28">
        <v>1.89E-2</v>
      </c>
      <c r="AB279" s="28">
        <v>1.89E-2</v>
      </c>
      <c r="AC279" s="28">
        <v>7.8477508650519029E-2</v>
      </c>
    </row>
    <row r="280" spans="1:29" ht="15" customHeight="1" x14ac:dyDescent="0.25">
      <c r="A280" s="22" t="s">
        <v>68</v>
      </c>
      <c r="B280" s="22" t="s">
        <v>46</v>
      </c>
      <c r="C280" s="22" t="s">
        <v>63</v>
      </c>
      <c r="D280" s="22" t="s">
        <v>22</v>
      </c>
      <c r="E280" s="22" t="s">
        <v>16</v>
      </c>
      <c r="F280" s="22" t="s">
        <v>24</v>
      </c>
      <c r="G280" s="22" t="s">
        <v>24</v>
      </c>
      <c r="H280" s="22" t="s">
        <v>119</v>
      </c>
      <c r="I280" s="22" t="s">
        <v>15</v>
      </c>
      <c r="J280" s="22" t="s">
        <v>120</v>
      </c>
      <c r="K280" s="22" t="s">
        <v>121</v>
      </c>
      <c r="L280" s="23">
        <v>1.37491214813446E-3</v>
      </c>
      <c r="M280" s="22">
        <v>3215</v>
      </c>
      <c r="N280" s="25">
        <v>0.83352156863955296</v>
      </c>
      <c r="O280" s="25">
        <v>8.2494728888067609E-2</v>
      </c>
      <c r="P280" s="26" t="str">
        <f>IF(COUNTIFS('Component Counts'!$A$2:$A$682,Leakers!A198)&gt;0,"yes","no")</f>
        <v>yes</v>
      </c>
      <c r="Q280" s="26" t="str">
        <f t="shared" si="4"/>
        <v>FID Only</v>
      </c>
      <c r="R280" s="20" t="s">
        <v>193</v>
      </c>
      <c r="S280" s="20" t="s">
        <v>210</v>
      </c>
      <c r="T280" s="20" t="s">
        <v>210</v>
      </c>
      <c r="U280" s="20"/>
      <c r="V280" s="27">
        <v>63.058</v>
      </c>
      <c r="W280" s="27">
        <v>8.1419999999999995</v>
      </c>
      <c r="X280" s="27">
        <v>8.2609999999999992</v>
      </c>
      <c r="Y280" s="27">
        <v>3.5480999999999998</v>
      </c>
      <c r="Z280" s="28">
        <v>0</v>
      </c>
      <c r="AA280" s="28">
        <v>1.5100000000000001E-2</v>
      </c>
      <c r="AB280" s="28">
        <v>1.5100000000000001E-2</v>
      </c>
      <c r="AC280" s="28">
        <v>6.8761135827276776E-2</v>
      </c>
    </row>
    <row r="281" spans="1:29" ht="15" customHeight="1" x14ac:dyDescent="0.25">
      <c r="A281" s="22" t="s">
        <v>68</v>
      </c>
      <c r="B281" s="22" t="s">
        <v>46</v>
      </c>
      <c r="C281" s="22" t="s">
        <v>63</v>
      </c>
      <c r="D281" s="22" t="s">
        <v>22</v>
      </c>
      <c r="E281" s="22" t="s">
        <v>16</v>
      </c>
      <c r="F281" s="22" t="s">
        <v>24</v>
      </c>
      <c r="G281" s="22" t="s">
        <v>24</v>
      </c>
      <c r="H281" s="22" t="s">
        <v>119</v>
      </c>
      <c r="I281" s="22" t="s">
        <v>15</v>
      </c>
      <c r="J281" s="22" t="s">
        <v>120</v>
      </c>
      <c r="K281" s="22" t="s">
        <v>121</v>
      </c>
      <c r="L281" s="23">
        <v>1.3634942925996501E-3</v>
      </c>
      <c r="M281" s="22">
        <v>1512</v>
      </c>
      <c r="N281" s="25">
        <v>0.83352156863955296</v>
      </c>
      <c r="O281" s="25">
        <v>8.1809657555979007E-2</v>
      </c>
      <c r="P281" s="26" t="str">
        <f>IF(COUNTIFS('Component Counts'!$A$2:$A$682,Leakers!A202)&gt;0,"yes","no")</f>
        <v>yes</v>
      </c>
      <c r="Q281" s="26" t="str">
        <f t="shared" si="4"/>
        <v>FID Only</v>
      </c>
      <c r="R281" s="20" t="s">
        <v>193</v>
      </c>
      <c r="S281" s="20" t="s">
        <v>210</v>
      </c>
      <c r="T281" s="20" t="s">
        <v>210</v>
      </c>
      <c r="U281" s="20"/>
      <c r="V281" s="27">
        <v>63.058</v>
      </c>
      <c r="W281" s="27">
        <v>8.1419999999999995</v>
      </c>
      <c r="X281" s="27">
        <v>8.2609999999999992</v>
      </c>
      <c r="Y281" s="27">
        <v>3.5480999999999998</v>
      </c>
      <c r="Z281" s="28">
        <v>0</v>
      </c>
      <c r="AA281" s="28">
        <v>1.78E-2</v>
      </c>
      <c r="AB281" s="28">
        <v>1.78E-2</v>
      </c>
      <c r="AC281" s="28">
        <v>6.8190114095924417E-2</v>
      </c>
    </row>
    <row r="282" spans="1:29" ht="15" customHeight="1" x14ac:dyDescent="0.25">
      <c r="A282" s="22" t="s">
        <v>100</v>
      </c>
      <c r="B282" s="22" t="s">
        <v>97</v>
      </c>
      <c r="C282" s="22" t="s">
        <v>45</v>
      </c>
      <c r="D282" s="22" t="s">
        <v>32</v>
      </c>
      <c r="E282" s="22" t="s">
        <v>16</v>
      </c>
      <c r="F282" s="22" t="s">
        <v>14</v>
      </c>
      <c r="G282" s="22" t="s">
        <v>14</v>
      </c>
      <c r="H282" s="22" t="s">
        <v>119</v>
      </c>
      <c r="I282" s="22" t="s">
        <v>15</v>
      </c>
      <c r="J282" s="22" t="s">
        <v>120</v>
      </c>
      <c r="K282" s="22" t="s">
        <v>121</v>
      </c>
      <c r="L282" s="23">
        <v>1.3460189721662299E-3</v>
      </c>
      <c r="M282" s="22">
        <v>750</v>
      </c>
      <c r="N282" s="25">
        <v>1.0167630648447601</v>
      </c>
      <c r="O282" s="25">
        <v>8.0761138329973794E-2</v>
      </c>
      <c r="P282" s="26" t="str">
        <f>IF(COUNTIFS('Component Counts'!$A$2:$A$682,Leakers!A203)&gt;0,"yes","no")</f>
        <v>yes</v>
      </c>
      <c r="Q282" s="26" t="str">
        <f t="shared" si="4"/>
        <v>FID Only</v>
      </c>
      <c r="R282" s="20" t="s">
        <v>193</v>
      </c>
      <c r="S282" s="20" t="s">
        <v>210</v>
      </c>
      <c r="T282" s="20" t="s">
        <v>210</v>
      </c>
      <c r="U282" s="20"/>
      <c r="V282" s="27">
        <v>94.674000000000007</v>
      </c>
      <c r="W282" s="27">
        <v>2.4409999999999998</v>
      </c>
      <c r="X282" s="27">
        <v>0.63</v>
      </c>
      <c r="Y282" s="27">
        <v>0.13</v>
      </c>
      <c r="Z282" s="28">
        <v>0</v>
      </c>
      <c r="AA282" s="28">
        <v>2.8500000000000001E-2</v>
      </c>
      <c r="AB282" s="28">
        <v>2.8500000000000001E-2</v>
      </c>
      <c r="AC282" s="28">
        <v>8.2114942528735635E-2</v>
      </c>
    </row>
    <row r="283" spans="1:29" ht="15" customHeight="1" x14ac:dyDescent="0.25">
      <c r="A283" s="22" t="s">
        <v>106</v>
      </c>
      <c r="B283" s="22" t="s">
        <v>46</v>
      </c>
      <c r="C283" s="22" t="s">
        <v>105</v>
      </c>
      <c r="D283" s="22" t="s">
        <v>12</v>
      </c>
      <c r="E283" s="22" t="s">
        <v>23</v>
      </c>
      <c r="F283" s="22" t="s">
        <v>41</v>
      </c>
      <c r="G283" s="22" t="s">
        <v>41</v>
      </c>
      <c r="H283" s="22" t="s">
        <v>119</v>
      </c>
      <c r="I283" s="22" t="s">
        <v>15</v>
      </c>
      <c r="J283" s="22" t="s">
        <v>120</v>
      </c>
      <c r="K283" s="22" t="s">
        <v>121</v>
      </c>
      <c r="L283" s="23">
        <v>1.0281772375598699E-3</v>
      </c>
      <c r="M283" s="22">
        <v>26300</v>
      </c>
      <c r="N283" s="25">
        <v>0.94354913838466203</v>
      </c>
      <c r="O283" s="25">
        <v>6.1690634253592197E-2</v>
      </c>
      <c r="P283" s="26" t="str">
        <f>IF(COUNTIFS('Component Counts'!$A$2:$A$682,Leakers!A204)&gt;0,"yes","no")</f>
        <v>yes</v>
      </c>
      <c r="Q283" s="26" t="str">
        <f t="shared" si="4"/>
        <v>FID Only</v>
      </c>
      <c r="R283" s="20" t="s">
        <v>193</v>
      </c>
      <c r="S283" s="20" t="s">
        <v>210</v>
      </c>
      <c r="T283" s="20" t="s">
        <v>210</v>
      </c>
      <c r="U283" s="20"/>
      <c r="V283" s="27">
        <v>73.108000000000004</v>
      </c>
      <c r="W283" s="27">
        <v>12.269</v>
      </c>
      <c r="X283" s="27">
        <v>7.7270000000000003</v>
      </c>
      <c r="Y283" s="27">
        <v>0.82099999999999995</v>
      </c>
      <c r="Z283" s="28">
        <v>0</v>
      </c>
      <c r="AA283" s="28">
        <v>1.34E-2</v>
      </c>
      <c r="AB283" s="28">
        <v>1.34E-2</v>
      </c>
      <c r="AC283" s="28">
        <v>5.8208144796380083E-2</v>
      </c>
    </row>
    <row r="284" spans="1:29" ht="15" customHeight="1" x14ac:dyDescent="0.25">
      <c r="A284" s="22" t="s">
        <v>109</v>
      </c>
      <c r="B284" s="22" t="s">
        <v>46</v>
      </c>
      <c r="C284" s="22" t="s">
        <v>105</v>
      </c>
      <c r="D284" s="22" t="s">
        <v>12</v>
      </c>
      <c r="E284" s="22" t="s">
        <v>23</v>
      </c>
      <c r="F284" s="22" t="s">
        <v>17</v>
      </c>
      <c r="G284" s="22" t="s">
        <v>17</v>
      </c>
      <c r="H284" s="22" t="s">
        <v>119</v>
      </c>
      <c r="I284" s="22" t="s">
        <v>15</v>
      </c>
      <c r="J284" s="22" t="s">
        <v>120</v>
      </c>
      <c r="K284" s="22" t="s">
        <v>121</v>
      </c>
      <c r="L284" s="23">
        <v>9.0535705453793404E-4</v>
      </c>
      <c r="M284" s="22">
        <v>9800</v>
      </c>
      <c r="N284" s="25">
        <v>0.93493678395782598</v>
      </c>
      <c r="O284" s="25">
        <v>5.4321423272276043E-2</v>
      </c>
      <c r="P284" s="26" t="str">
        <f>IF(COUNTIFS('Component Counts'!$A$2:$A$682,Leakers!A208)&gt;0,"yes","no")</f>
        <v>yes</v>
      </c>
      <c r="Q284" s="26" t="str">
        <f t="shared" si="4"/>
        <v>FID Only</v>
      </c>
      <c r="R284" s="20" t="s">
        <v>193</v>
      </c>
      <c r="S284" s="20" t="s">
        <v>210</v>
      </c>
      <c r="T284" s="20" t="s">
        <v>210</v>
      </c>
      <c r="U284" s="20"/>
      <c r="V284" s="27">
        <v>71.494</v>
      </c>
      <c r="W284" s="27">
        <v>12.846</v>
      </c>
      <c r="X284" s="27">
        <v>7.7009999999999996</v>
      </c>
      <c r="Y284" s="27">
        <v>0.95900000000000007</v>
      </c>
      <c r="Z284" s="28">
        <v>0</v>
      </c>
      <c r="AA284" s="28">
        <v>1.23E-2</v>
      </c>
      <c r="AB284" s="28">
        <v>1.23E-2</v>
      </c>
      <c r="AC284" s="28">
        <v>5.0787096774193546E-2</v>
      </c>
    </row>
    <row r="285" spans="1:29" ht="15" customHeight="1" x14ac:dyDescent="0.25">
      <c r="A285" s="22" t="s">
        <v>98</v>
      </c>
      <c r="B285" s="22" t="s">
        <v>97</v>
      </c>
      <c r="C285" s="22" t="s">
        <v>45</v>
      </c>
      <c r="D285" s="22" t="s">
        <v>12</v>
      </c>
      <c r="E285" s="22" t="s">
        <v>16</v>
      </c>
      <c r="F285" s="22" t="s">
        <v>142</v>
      </c>
      <c r="G285" s="22" t="s">
        <v>60</v>
      </c>
      <c r="H285" s="22" t="s">
        <v>119</v>
      </c>
      <c r="I285" s="22" t="s">
        <v>15</v>
      </c>
      <c r="J285" s="22" t="s">
        <v>120</v>
      </c>
      <c r="K285" s="22" t="s">
        <v>121</v>
      </c>
      <c r="L285" s="23">
        <v>8.7387024524751902E-4</v>
      </c>
      <c r="M285" s="22">
        <v>19500</v>
      </c>
      <c r="N285" s="25">
        <v>1.0207718193480999</v>
      </c>
      <c r="O285" s="25">
        <v>5.2432214714851141E-2</v>
      </c>
      <c r="P285" s="26" t="str">
        <f>IF(COUNTIFS('Component Counts'!$A$2:$A$682,Leakers!A209)&gt;0,"yes","no")</f>
        <v>yes</v>
      </c>
      <c r="Q285" s="26" t="str">
        <f t="shared" si="4"/>
        <v>FID Only</v>
      </c>
      <c r="R285" s="20" t="s">
        <v>193</v>
      </c>
      <c r="S285" s="20" t="s">
        <v>210</v>
      </c>
      <c r="T285" s="20" t="s">
        <v>210</v>
      </c>
      <c r="U285" s="20"/>
      <c r="V285" s="27">
        <v>93.241</v>
      </c>
      <c r="W285" s="27">
        <v>3.8079999999999998</v>
      </c>
      <c r="X285" s="27">
        <v>1.0649999999999999</v>
      </c>
      <c r="Y285" s="27">
        <v>0.25800000000000001</v>
      </c>
      <c r="Z285" s="28">
        <v>0</v>
      </c>
      <c r="AA285" s="28">
        <v>2.2499999999999999E-2</v>
      </c>
      <c r="AB285" s="28">
        <v>2.2499999999999999E-2</v>
      </c>
      <c r="AC285" s="28">
        <v>5.3521327206928794E-2</v>
      </c>
    </row>
    <row r="286" spans="1:29" ht="15" customHeight="1" x14ac:dyDescent="0.25">
      <c r="A286" s="22" t="s">
        <v>99</v>
      </c>
      <c r="B286" s="22" t="s">
        <v>97</v>
      </c>
      <c r="C286" s="22" t="s">
        <v>45</v>
      </c>
      <c r="D286" s="22" t="s">
        <v>12</v>
      </c>
      <c r="E286" s="22" t="s">
        <v>16</v>
      </c>
      <c r="F286" s="22" t="s">
        <v>20</v>
      </c>
      <c r="G286" s="22" t="s">
        <v>20</v>
      </c>
      <c r="H286" s="22" t="s">
        <v>125</v>
      </c>
      <c r="I286" s="22" t="s">
        <v>15</v>
      </c>
      <c r="J286" s="22" t="s">
        <v>120</v>
      </c>
      <c r="K286" s="22" t="s">
        <v>121</v>
      </c>
      <c r="L286" s="23">
        <v>8.4051666326259104E-4</v>
      </c>
      <c r="M286" s="22">
        <v>2942</v>
      </c>
      <c r="N286" s="25">
        <v>1.02110892304715</v>
      </c>
      <c r="O286" s="25">
        <v>5.0430999795755466E-2</v>
      </c>
      <c r="P286" s="26" t="str">
        <f>IF(COUNTIFS('Component Counts'!$A$2:$A$682,Leakers!A207)&gt;0,"yes","no")</f>
        <v>yes</v>
      </c>
      <c r="Q286" s="26" t="str">
        <f t="shared" si="4"/>
        <v>FID Only</v>
      </c>
      <c r="R286" s="20" t="s">
        <v>193</v>
      </c>
      <c r="S286" s="20" t="s">
        <v>210</v>
      </c>
      <c r="T286" s="20" t="s">
        <v>210</v>
      </c>
      <c r="U286" s="20"/>
      <c r="V286" s="27">
        <v>95.974000000000004</v>
      </c>
      <c r="W286" s="27">
        <v>1.7749999999999999</v>
      </c>
      <c r="X286" s="27">
        <v>0.5</v>
      </c>
      <c r="Y286" s="27">
        <v>4.2999999999999997E-2</v>
      </c>
      <c r="Z286" s="28">
        <v>0</v>
      </c>
      <c r="AA286" s="28">
        <v>1.11E-2</v>
      </c>
      <c r="AB286" s="28">
        <v>1.11E-2</v>
      </c>
      <c r="AC286" s="28">
        <v>5.1495543889634961E-2</v>
      </c>
    </row>
    <row r="287" spans="1:29" ht="15" customHeight="1" x14ac:dyDescent="0.25">
      <c r="A287" s="22" t="s">
        <v>110</v>
      </c>
      <c r="B287" s="22" t="s">
        <v>46</v>
      </c>
      <c r="C287" s="22" t="s">
        <v>105</v>
      </c>
      <c r="D287" s="22" t="s">
        <v>32</v>
      </c>
      <c r="E287" s="22" t="s">
        <v>23</v>
      </c>
      <c r="F287" s="22" t="s">
        <v>17</v>
      </c>
      <c r="G287" s="22" t="s">
        <v>17</v>
      </c>
      <c r="H287" s="22" t="s">
        <v>119</v>
      </c>
      <c r="I287" s="22" t="s">
        <v>15</v>
      </c>
      <c r="J287" s="22" t="s">
        <v>120</v>
      </c>
      <c r="K287" s="22" t="s">
        <v>121</v>
      </c>
      <c r="L287" s="23">
        <v>8.2790887448371605E-4</v>
      </c>
      <c r="M287" s="22">
        <v>2000</v>
      </c>
      <c r="N287" s="25">
        <v>0.88978958613749304</v>
      </c>
      <c r="O287" s="25">
        <v>4.967453246902296E-2</v>
      </c>
      <c r="P287" s="26" t="str">
        <f>IF(COUNTIFS('Component Counts'!$A$2:$A$682,Leakers!A211)&gt;0,"yes","no")</f>
        <v>yes</v>
      </c>
      <c r="Q287" s="26" t="str">
        <f t="shared" si="4"/>
        <v>FID Only</v>
      </c>
      <c r="R287" s="20" t="s">
        <v>193</v>
      </c>
      <c r="S287" s="20" t="s">
        <v>210</v>
      </c>
      <c r="T287" s="20" t="s">
        <v>210</v>
      </c>
      <c r="U287" s="20"/>
      <c r="V287" s="27">
        <v>67.075999999999993</v>
      </c>
      <c r="W287" s="27">
        <v>11.15</v>
      </c>
      <c r="X287" s="27">
        <v>9.6389999999999993</v>
      </c>
      <c r="Y287" s="27">
        <v>1.728</v>
      </c>
      <c r="Z287" s="28">
        <v>0</v>
      </c>
      <c r="AA287" s="28">
        <v>8.8000000000000005E-3</v>
      </c>
      <c r="AB287" s="28">
        <v>8.8000000000000005E-3</v>
      </c>
      <c r="AC287" s="28">
        <v>4.4199881687185395E-2</v>
      </c>
    </row>
    <row r="288" spans="1:29" ht="15" customHeight="1" x14ac:dyDescent="0.25">
      <c r="A288" s="22" t="s">
        <v>109</v>
      </c>
      <c r="B288" s="22" t="s">
        <v>46</v>
      </c>
      <c r="C288" s="22" t="s">
        <v>105</v>
      </c>
      <c r="D288" s="22" t="s">
        <v>12</v>
      </c>
      <c r="E288" s="22" t="s">
        <v>23</v>
      </c>
      <c r="F288" s="22" t="s">
        <v>20</v>
      </c>
      <c r="G288" s="22" t="s">
        <v>20</v>
      </c>
      <c r="H288" s="22" t="s">
        <v>119</v>
      </c>
      <c r="I288" s="22" t="s">
        <v>15</v>
      </c>
      <c r="J288" s="22" t="s">
        <v>120</v>
      </c>
      <c r="K288" s="22" t="s">
        <v>121</v>
      </c>
      <c r="L288" s="23">
        <v>7.42963233271729E-4</v>
      </c>
      <c r="M288" s="22">
        <v>9100</v>
      </c>
      <c r="N288" s="25">
        <v>0.93493678395782598</v>
      </c>
      <c r="O288" s="25">
        <v>4.4577793996303738E-2</v>
      </c>
      <c r="P288" s="26" t="str">
        <f>IF(COUNTIFS('Component Counts'!$A$2:$A$682,Leakers!A213)&gt;0,"yes","no")</f>
        <v>yes</v>
      </c>
      <c r="Q288" s="26" t="str">
        <f t="shared" si="4"/>
        <v>FID Only</v>
      </c>
      <c r="R288" s="20" t="s">
        <v>193</v>
      </c>
      <c r="S288" s="20" t="s">
        <v>210</v>
      </c>
      <c r="T288" s="20" t="s">
        <v>210</v>
      </c>
      <c r="U288" s="20"/>
      <c r="V288" s="27">
        <v>71.494</v>
      </c>
      <c r="W288" s="27">
        <v>12.846</v>
      </c>
      <c r="X288" s="27">
        <v>7.7009999999999996</v>
      </c>
      <c r="Y288" s="27">
        <v>0.95900000000000007</v>
      </c>
      <c r="Z288" s="28">
        <v>0</v>
      </c>
      <c r="AA288" s="28">
        <v>9.4999999999999998E-3</v>
      </c>
      <c r="AB288" s="28">
        <v>9.4999999999999998E-3</v>
      </c>
      <c r="AC288" s="28">
        <v>4.16774193548387E-2</v>
      </c>
    </row>
    <row r="289" spans="1:29" ht="15" customHeight="1" x14ac:dyDescent="0.25">
      <c r="A289" s="22" t="s">
        <v>106</v>
      </c>
      <c r="B289" s="22" t="s">
        <v>46</v>
      </c>
      <c r="C289" s="22" t="s">
        <v>105</v>
      </c>
      <c r="D289" s="22" t="s">
        <v>12</v>
      </c>
      <c r="E289" s="22" t="s">
        <v>23</v>
      </c>
      <c r="F289" s="22" t="s">
        <v>17</v>
      </c>
      <c r="G289" s="22" t="s">
        <v>17</v>
      </c>
      <c r="H289" s="22" t="s">
        <v>125</v>
      </c>
      <c r="I289" s="22" t="s">
        <v>15</v>
      </c>
      <c r="J289" s="22" t="s">
        <v>120</v>
      </c>
      <c r="K289" s="22" t="s">
        <v>120</v>
      </c>
      <c r="L289" s="23">
        <v>7.3186540417178496E-4</v>
      </c>
      <c r="M289" s="22">
        <v>50000</v>
      </c>
      <c r="N289" s="25">
        <v>0.94354913838466203</v>
      </c>
      <c r="O289" s="25">
        <v>4.3911924250307099E-2</v>
      </c>
      <c r="P289" s="26" t="str">
        <f>IF(COUNTIFS('Component Counts'!$A$2:$A$682,Leakers!A216)&gt;0,"yes","no")</f>
        <v>yes</v>
      </c>
      <c r="Q289" s="26" t="str">
        <f t="shared" si="4"/>
        <v>OGI and FID</v>
      </c>
      <c r="R289" s="20" t="s">
        <v>193</v>
      </c>
      <c r="S289" s="20" t="s">
        <v>210</v>
      </c>
      <c r="T289" s="20" t="s">
        <v>210</v>
      </c>
      <c r="U289" s="20"/>
      <c r="V289" s="27">
        <v>73.108000000000004</v>
      </c>
      <c r="W289" s="27">
        <v>12.269</v>
      </c>
      <c r="X289" s="27">
        <v>7.7270000000000003</v>
      </c>
      <c r="Y289" s="27">
        <v>0.82099999999999995</v>
      </c>
      <c r="Z289" s="28">
        <v>0</v>
      </c>
      <c r="AA289" s="28">
        <v>9.4000000000000004E-3</v>
      </c>
      <c r="AB289" s="28">
        <v>9.4000000000000004E-3</v>
      </c>
      <c r="AC289" s="28">
        <v>4.1433058291189775E-2</v>
      </c>
    </row>
    <row r="290" spans="1:29" ht="15" customHeight="1" x14ac:dyDescent="0.25">
      <c r="A290" s="22" t="s">
        <v>106</v>
      </c>
      <c r="B290" s="22" t="s">
        <v>46</v>
      </c>
      <c r="C290" s="22" t="s">
        <v>105</v>
      </c>
      <c r="D290" s="22" t="s">
        <v>12</v>
      </c>
      <c r="E290" s="22" t="s">
        <v>23</v>
      </c>
      <c r="F290" s="22" t="s">
        <v>24</v>
      </c>
      <c r="G290" s="22" t="s">
        <v>24</v>
      </c>
      <c r="H290" s="22" t="s">
        <v>123</v>
      </c>
      <c r="I290" s="22" t="s">
        <v>15</v>
      </c>
      <c r="J290" s="22" t="s">
        <v>120</v>
      </c>
      <c r="K290" s="22" t="s">
        <v>120</v>
      </c>
      <c r="L290" s="23">
        <v>6.6754790796797402E-4</v>
      </c>
      <c r="M290" s="22">
        <v>3143</v>
      </c>
      <c r="N290" s="25">
        <v>0.94354913838466203</v>
      </c>
      <c r="O290" s="25">
        <v>4.005287447807844E-2</v>
      </c>
      <c r="P290" s="26" t="str">
        <f>IF(COUNTIFS('Component Counts'!$A$2:$A$682,Leakers!A226)&gt;0,"yes","no")</f>
        <v>yes</v>
      </c>
      <c r="Q290" s="26" t="str">
        <f t="shared" si="4"/>
        <v>OGI and FID</v>
      </c>
      <c r="R290" s="20" t="s">
        <v>193</v>
      </c>
      <c r="S290" s="20" t="s">
        <v>210</v>
      </c>
      <c r="T290" s="20" t="s">
        <v>210</v>
      </c>
      <c r="U290" s="20"/>
      <c r="V290" s="27">
        <v>73.108000000000004</v>
      </c>
      <c r="W290" s="27">
        <v>12.269</v>
      </c>
      <c r="X290" s="27">
        <v>7.7270000000000003</v>
      </c>
      <c r="Y290" s="27">
        <v>0.82099999999999995</v>
      </c>
      <c r="Z290" s="28">
        <v>0</v>
      </c>
      <c r="AA290" s="28">
        <v>8.6999999999999994E-3</v>
      </c>
      <c r="AB290" s="28">
        <v>8.6999999999999994E-3</v>
      </c>
      <c r="AC290" s="28">
        <v>3.7791855203619905E-2</v>
      </c>
    </row>
    <row r="291" spans="1:29" ht="15" customHeight="1" x14ac:dyDescent="0.25">
      <c r="A291" s="22" t="s">
        <v>71</v>
      </c>
      <c r="B291" s="22" t="s">
        <v>70</v>
      </c>
      <c r="C291" s="22" t="s">
        <v>63</v>
      </c>
      <c r="D291" s="22" t="s">
        <v>12</v>
      </c>
      <c r="E291" s="22" t="s">
        <v>16</v>
      </c>
      <c r="F291" s="22" t="s">
        <v>27</v>
      </c>
      <c r="G291" s="22" t="s">
        <v>28</v>
      </c>
      <c r="H291" s="22" t="s">
        <v>119</v>
      </c>
      <c r="I291" s="22" t="s">
        <v>15</v>
      </c>
      <c r="J291" s="22" t="s">
        <v>120</v>
      </c>
      <c r="K291" s="22" t="s">
        <v>121</v>
      </c>
      <c r="L291" s="23">
        <v>5.19147098611845E-4</v>
      </c>
      <c r="M291" s="22">
        <v>1600</v>
      </c>
      <c r="N291" s="25">
        <v>0.98097788892129301</v>
      </c>
      <c r="O291" s="25">
        <v>3.1148825916710698E-2</v>
      </c>
      <c r="P291" s="26" t="str">
        <f>IF(COUNTIFS('Component Counts'!$A$2:$A$682,Leakers!A223)&gt;0,"yes","no")</f>
        <v>yes</v>
      </c>
      <c r="Q291" s="26" t="str">
        <f t="shared" si="4"/>
        <v>FID Only</v>
      </c>
      <c r="R291" s="20" t="s">
        <v>194</v>
      </c>
      <c r="S291" s="20" t="s">
        <v>210</v>
      </c>
      <c r="T291" s="20" t="s">
        <v>210</v>
      </c>
      <c r="U291" s="20"/>
      <c r="V291" s="27">
        <v>79.370999999999995</v>
      </c>
      <c r="W291" s="27">
        <v>11.191000000000001</v>
      </c>
      <c r="X291" s="27">
        <v>4.0209999999999999</v>
      </c>
      <c r="Y291" s="27">
        <v>0.91599999999999993</v>
      </c>
      <c r="Z291" s="28">
        <v>0</v>
      </c>
      <c r="AA291" s="28">
        <v>9.1000000000000004E-3</v>
      </c>
      <c r="AB291" s="28">
        <v>9.1000000000000004E-3</v>
      </c>
      <c r="AC291" s="28">
        <v>3.0556309490151732E-2</v>
      </c>
    </row>
    <row r="292" spans="1:29" ht="15" customHeight="1" x14ac:dyDescent="0.25">
      <c r="A292" s="22" t="s">
        <v>109</v>
      </c>
      <c r="B292" s="22" t="s">
        <v>46</v>
      </c>
      <c r="C292" s="22" t="s">
        <v>105</v>
      </c>
      <c r="D292" s="22" t="s">
        <v>12</v>
      </c>
      <c r="E292" s="22" t="s">
        <v>23</v>
      </c>
      <c r="F292" s="22" t="s">
        <v>17</v>
      </c>
      <c r="G292" s="22" t="s">
        <v>17</v>
      </c>
      <c r="H292" s="22" t="s">
        <v>122</v>
      </c>
      <c r="I292" s="22" t="s">
        <v>15</v>
      </c>
      <c r="J292" s="22" t="s">
        <v>120</v>
      </c>
      <c r="K292" s="22" t="s">
        <v>121</v>
      </c>
      <c r="L292" s="23">
        <v>5.1213858788839203E-4</v>
      </c>
      <c r="M292" s="22">
        <v>5550</v>
      </c>
      <c r="N292" s="25">
        <v>0.93493678395782598</v>
      </c>
      <c r="O292" s="25">
        <v>3.0728315273303521E-2</v>
      </c>
      <c r="P292" s="26" t="str">
        <f>IF(COUNTIFS('Component Counts'!$A$2:$A$682,Leakers!A232)&gt;0,"yes","no")</f>
        <v>yes</v>
      </c>
      <c r="Q292" s="26" t="str">
        <f t="shared" si="4"/>
        <v>FID Only</v>
      </c>
      <c r="R292" s="20" t="s">
        <v>193</v>
      </c>
      <c r="S292" s="20" t="s">
        <v>210</v>
      </c>
      <c r="T292" s="20" t="s">
        <v>210</v>
      </c>
      <c r="U292" s="20"/>
      <c r="V292" s="27">
        <v>71.494</v>
      </c>
      <c r="W292" s="27">
        <v>12.846</v>
      </c>
      <c r="X292" s="27">
        <v>7.7009999999999996</v>
      </c>
      <c r="Y292" s="27">
        <v>0.95900000000000007</v>
      </c>
      <c r="Z292" s="28">
        <v>0</v>
      </c>
      <c r="AA292" s="28">
        <v>6.1000000000000004E-3</v>
      </c>
      <c r="AB292" s="28">
        <v>6.1000000000000004E-3</v>
      </c>
      <c r="AC292" s="28">
        <v>2.8729032258064516E-2</v>
      </c>
    </row>
    <row r="293" spans="1:29" ht="15" customHeight="1" x14ac:dyDescent="0.25">
      <c r="A293" s="22" t="s">
        <v>31</v>
      </c>
      <c r="B293" s="22" t="s">
        <v>30</v>
      </c>
      <c r="C293" s="22" t="s">
        <v>11</v>
      </c>
      <c r="D293" s="22" t="s">
        <v>32</v>
      </c>
      <c r="E293" s="22" t="s">
        <v>16</v>
      </c>
      <c r="F293" s="22" t="s">
        <v>17</v>
      </c>
      <c r="G293" s="22" t="s">
        <v>17</v>
      </c>
      <c r="H293" s="22" t="s">
        <v>119</v>
      </c>
      <c r="I293" s="22" t="s">
        <v>25</v>
      </c>
      <c r="J293" s="22" t="s">
        <v>120</v>
      </c>
      <c r="K293" s="22" t="s">
        <v>121</v>
      </c>
      <c r="L293" s="23">
        <v>5.1197752524061201E-4</v>
      </c>
      <c r="M293" s="22">
        <v>732</v>
      </c>
      <c r="N293" s="25">
        <v>0.82515807317535395</v>
      </c>
      <c r="O293" s="25">
        <v>3.0718651514436722E-2</v>
      </c>
      <c r="P293" s="26" t="str">
        <f>IF(COUNTIFS('Component Counts'!$A$2:$A$682,Leakers!A228)&gt;0,"yes","no")</f>
        <v>yes</v>
      </c>
      <c r="Q293" s="26" t="str">
        <f t="shared" si="4"/>
        <v>FID Only</v>
      </c>
      <c r="R293" s="20" t="s">
        <v>193</v>
      </c>
      <c r="S293" s="20" t="s">
        <v>210</v>
      </c>
      <c r="T293" s="20" t="s">
        <v>210</v>
      </c>
      <c r="U293" s="20"/>
      <c r="V293" s="27">
        <v>78.763000000000005</v>
      </c>
      <c r="W293" s="27">
        <v>0.48899999999999999</v>
      </c>
      <c r="X293" s="27">
        <v>3.9E-2</v>
      </c>
      <c r="Y293" s="27">
        <v>6.0000000000000001E-3</v>
      </c>
      <c r="Z293" s="28">
        <v>0</v>
      </c>
      <c r="AA293" s="28">
        <v>0</v>
      </c>
      <c r="AB293" s="28">
        <v>5.0000000000000001E-3</v>
      </c>
      <c r="AC293" s="28">
        <v>2.5347743294197759E-2</v>
      </c>
    </row>
    <row r="294" spans="1:29" ht="15" customHeight="1" x14ac:dyDescent="0.25">
      <c r="A294" s="22" t="s">
        <v>109</v>
      </c>
      <c r="B294" s="22" t="s">
        <v>46</v>
      </c>
      <c r="C294" s="22" t="s">
        <v>105</v>
      </c>
      <c r="D294" s="22" t="s">
        <v>12</v>
      </c>
      <c r="E294" s="22" t="s">
        <v>23</v>
      </c>
      <c r="F294" s="22" t="s">
        <v>41</v>
      </c>
      <c r="G294" s="22" t="s">
        <v>41</v>
      </c>
      <c r="H294" s="22" t="s">
        <v>119</v>
      </c>
      <c r="I294" s="22" t="s">
        <v>15</v>
      </c>
      <c r="J294" s="22" t="s">
        <v>120</v>
      </c>
      <c r="K294" s="22" t="s">
        <v>121</v>
      </c>
      <c r="L294" s="23">
        <v>4.9166684554746796E-4</v>
      </c>
      <c r="M294" s="22">
        <v>962</v>
      </c>
      <c r="N294" s="25">
        <v>0.93493678395782598</v>
      </c>
      <c r="O294" s="25">
        <v>2.9500010732848077E-2</v>
      </c>
      <c r="P294" s="26" t="str">
        <f>IF(COUNTIFS('Component Counts'!$A$2:$A$682,Leakers!A229)&gt;0,"yes","no")</f>
        <v>yes</v>
      </c>
      <c r="Q294" s="26" t="str">
        <f t="shared" si="4"/>
        <v>FID Only</v>
      </c>
      <c r="R294" s="20" t="s">
        <v>193</v>
      </c>
      <c r="S294" s="20" t="s">
        <v>210</v>
      </c>
      <c r="T294" s="20" t="s">
        <v>210</v>
      </c>
      <c r="U294" s="20"/>
      <c r="V294" s="27">
        <v>71.494</v>
      </c>
      <c r="W294" s="27">
        <v>12.846</v>
      </c>
      <c r="X294" s="27">
        <v>7.7009999999999996</v>
      </c>
      <c r="Y294" s="27">
        <v>0.95900000000000007</v>
      </c>
      <c r="Z294" s="28">
        <v>0</v>
      </c>
      <c r="AA294" s="28">
        <v>7.4999999999999997E-3</v>
      </c>
      <c r="AB294" s="28">
        <v>7.4999999999999997E-3</v>
      </c>
      <c r="AC294" s="28">
        <v>2.7580645161290322E-2</v>
      </c>
    </row>
    <row r="295" spans="1:29" ht="15" customHeight="1" x14ac:dyDescent="0.25">
      <c r="A295" s="22" t="s">
        <v>69</v>
      </c>
      <c r="B295" s="22" t="s">
        <v>70</v>
      </c>
      <c r="C295" s="22" t="s">
        <v>63</v>
      </c>
      <c r="D295" s="22" t="s">
        <v>12</v>
      </c>
      <c r="E295" s="22" t="s">
        <v>23</v>
      </c>
      <c r="F295" s="22" t="s">
        <v>61</v>
      </c>
      <c r="G295" s="22" t="s">
        <v>28</v>
      </c>
      <c r="H295" s="22" t="s">
        <v>119</v>
      </c>
      <c r="I295" s="22" t="s">
        <v>15</v>
      </c>
      <c r="J295" s="22" t="s">
        <v>120</v>
      </c>
      <c r="K295" s="22" t="s">
        <v>121</v>
      </c>
      <c r="L295" s="23">
        <v>4.8088754120405698E-4</v>
      </c>
      <c r="M295" s="22">
        <v>2100</v>
      </c>
      <c r="N295" s="25">
        <v>1.051109805566</v>
      </c>
      <c r="O295" s="25">
        <v>2.8853252472243421E-2</v>
      </c>
      <c r="P295" s="26" t="str">
        <f>IF(COUNTIFS('Component Counts'!$A$2:$A$682,Leakers!A230)&gt;0,"yes","no")</f>
        <v>yes</v>
      </c>
      <c r="Q295" s="26" t="str">
        <f t="shared" si="4"/>
        <v>FID Only</v>
      </c>
      <c r="R295" s="20" t="s">
        <v>194</v>
      </c>
      <c r="S295" s="20" t="s">
        <v>214</v>
      </c>
      <c r="T295" s="20" t="s">
        <v>194</v>
      </c>
      <c r="U295" s="20"/>
      <c r="V295" s="27">
        <v>84.453999999999994</v>
      </c>
      <c r="W295" s="27">
        <v>9.6050000000000004</v>
      </c>
      <c r="X295" s="27">
        <v>2.6789999999999998</v>
      </c>
      <c r="Y295" s="27">
        <v>0.54299999999999993</v>
      </c>
      <c r="Z295" s="28">
        <v>6.3860000000000002E-3</v>
      </c>
      <c r="AA295" s="28">
        <v>6.3860000000000002E-3</v>
      </c>
      <c r="AB295" s="28">
        <v>6.3860000000000002E-3</v>
      </c>
      <c r="AC295" s="28">
        <v>3.0327936596046504E-2</v>
      </c>
    </row>
    <row r="296" spans="1:29" ht="15" customHeight="1" x14ac:dyDescent="0.25">
      <c r="A296" s="22" t="s">
        <v>72</v>
      </c>
      <c r="B296" s="22" t="s">
        <v>70</v>
      </c>
      <c r="C296" s="22" t="s">
        <v>63</v>
      </c>
      <c r="D296" s="22" t="s">
        <v>12</v>
      </c>
      <c r="E296" s="22" t="s">
        <v>16</v>
      </c>
      <c r="F296" s="22" t="s">
        <v>17</v>
      </c>
      <c r="G296" s="22" t="s">
        <v>17</v>
      </c>
      <c r="H296" s="22" t="s">
        <v>119</v>
      </c>
      <c r="I296" s="22" t="s">
        <v>15</v>
      </c>
      <c r="J296" s="22" t="s">
        <v>120</v>
      </c>
      <c r="K296" s="22" t="s">
        <v>121</v>
      </c>
      <c r="L296" s="23">
        <v>4.76155913671096E-4</v>
      </c>
      <c r="M296" s="22">
        <v>880</v>
      </c>
      <c r="N296" s="25">
        <v>1.0257339811397601</v>
      </c>
      <c r="O296" s="25">
        <v>2.856935482026576E-2</v>
      </c>
      <c r="P296" s="26" t="str">
        <f>IF(COUNTIFS('Component Counts'!$A$2:$A$682,Leakers!A234)&gt;0,"yes","no")</f>
        <v>yes</v>
      </c>
      <c r="Q296" s="26" t="str">
        <f t="shared" si="4"/>
        <v>FID Only</v>
      </c>
      <c r="R296" s="20" t="s">
        <v>194</v>
      </c>
      <c r="S296" s="20" t="s">
        <v>214</v>
      </c>
      <c r="T296" s="20" t="s">
        <v>194</v>
      </c>
      <c r="U296" s="20"/>
      <c r="V296" s="27">
        <v>80.049000000000007</v>
      </c>
      <c r="W296" s="27">
        <v>11.529</v>
      </c>
      <c r="X296" s="27">
        <v>3.9649999999999999</v>
      </c>
      <c r="Y296" s="27">
        <v>0.748</v>
      </c>
      <c r="Z296" s="28">
        <v>0</v>
      </c>
      <c r="AA296" s="28">
        <v>1E-3</v>
      </c>
      <c r="AB296" s="28">
        <v>5.0000000000000001E-3</v>
      </c>
      <c r="AC296" s="28">
        <v>2.9304558058385513E-2</v>
      </c>
    </row>
    <row r="297" spans="1:29" ht="15" customHeight="1" x14ac:dyDescent="0.25">
      <c r="A297" s="22" t="s">
        <v>68</v>
      </c>
      <c r="B297" s="22" t="s">
        <v>46</v>
      </c>
      <c r="C297" s="22" t="s">
        <v>63</v>
      </c>
      <c r="D297" s="22" t="s">
        <v>22</v>
      </c>
      <c r="E297" s="22" t="s">
        <v>16</v>
      </c>
      <c r="F297" s="22" t="s">
        <v>24</v>
      </c>
      <c r="G297" s="22" t="s">
        <v>24</v>
      </c>
      <c r="H297" s="22" t="s">
        <v>119</v>
      </c>
      <c r="I297" s="22" t="s">
        <v>15</v>
      </c>
      <c r="J297" s="22" t="s">
        <v>120</v>
      </c>
      <c r="K297" s="22" t="s">
        <v>121</v>
      </c>
      <c r="L297" s="23">
        <v>4.55268923223331E-4</v>
      </c>
      <c r="M297" s="22">
        <v>1785</v>
      </c>
      <c r="N297" s="25">
        <v>0.83352156863955296</v>
      </c>
      <c r="O297" s="25">
        <v>2.731613539339986E-2</v>
      </c>
      <c r="P297" s="26" t="str">
        <f>IF(COUNTIFS('Component Counts'!$A$2:$A$682,Leakers!A236)&gt;0,"yes","no")</f>
        <v>yes</v>
      </c>
      <c r="Q297" s="26" t="str">
        <f t="shared" si="4"/>
        <v>FID Only</v>
      </c>
      <c r="R297" s="20" t="s">
        <v>193</v>
      </c>
      <c r="S297" s="20" t="s">
        <v>210</v>
      </c>
      <c r="T297" s="20" t="s">
        <v>210</v>
      </c>
      <c r="U297" s="20"/>
      <c r="V297" s="27">
        <v>63.058</v>
      </c>
      <c r="W297" s="27">
        <v>8.1419999999999995</v>
      </c>
      <c r="X297" s="27">
        <v>8.2609999999999992</v>
      </c>
      <c r="Y297" s="27">
        <v>3.5480999999999998</v>
      </c>
      <c r="Z297" s="28">
        <v>0</v>
      </c>
      <c r="AA297" s="28">
        <v>3.8999999999999998E-3</v>
      </c>
      <c r="AB297" s="28">
        <v>5.0000000000000001E-3</v>
      </c>
      <c r="AC297" s="28">
        <v>2.2768588022277079E-2</v>
      </c>
    </row>
    <row r="298" spans="1:29" ht="15" customHeight="1" x14ac:dyDescent="0.25">
      <c r="A298" s="22" t="s">
        <v>117</v>
      </c>
      <c r="B298" s="22" t="s">
        <v>30</v>
      </c>
      <c r="C298" s="22" t="s">
        <v>105</v>
      </c>
      <c r="D298" s="22" t="s">
        <v>32</v>
      </c>
      <c r="E298" s="22" t="s">
        <v>23</v>
      </c>
      <c r="F298" s="22" t="s">
        <v>14</v>
      </c>
      <c r="G298" s="22" t="s">
        <v>14</v>
      </c>
      <c r="H298" s="22" t="s">
        <v>119</v>
      </c>
      <c r="I298" s="22" t="s">
        <v>25</v>
      </c>
      <c r="J298" s="22" t="s">
        <v>120</v>
      </c>
      <c r="K298" s="22" t="s">
        <v>121</v>
      </c>
      <c r="L298" s="23">
        <v>4.3402725066791299E-4</v>
      </c>
      <c r="M298" s="22">
        <v>4000</v>
      </c>
      <c r="N298" s="25">
        <v>0.82416306704252096</v>
      </c>
      <c r="O298" s="25">
        <v>2.6041635040074781E-2</v>
      </c>
      <c r="P298" s="26" t="str">
        <f>IF(COUNTIFS('Component Counts'!$A$2:$A$682,Leakers!A241)&gt;0,"yes","no")</f>
        <v>yes</v>
      </c>
      <c r="Q298" s="26" t="str">
        <f t="shared" si="4"/>
        <v>FID Only</v>
      </c>
      <c r="R298" s="20" t="s">
        <v>193</v>
      </c>
      <c r="S298" s="20" t="s">
        <v>210</v>
      </c>
      <c r="T298" s="20" t="s">
        <v>210</v>
      </c>
      <c r="U298" s="20"/>
      <c r="V298" s="27">
        <v>56.606999999999999</v>
      </c>
      <c r="W298" s="27">
        <v>13.991</v>
      </c>
      <c r="X298" s="27">
        <v>11.21</v>
      </c>
      <c r="Y298" s="27">
        <v>2.0590000000000002</v>
      </c>
      <c r="Z298" s="28">
        <v>0</v>
      </c>
      <c r="AA298" s="28">
        <v>0</v>
      </c>
      <c r="AB298" s="28">
        <v>5.0000000000000001E-3</v>
      </c>
      <c r="AC298" s="28">
        <v>2.146255380543003E-2</v>
      </c>
    </row>
    <row r="299" spans="1:29" ht="15" customHeight="1" x14ac:dyDescent="0.25">
      <c r="A299" s="22" t="s">
        <v>106</v>
      </c>
      <c r="B299" s="22" t="s">
        <v>46</v>
      </c>
      <c r="C299" s="22" t="s">
        <v>105</v>
      </c>
      <c r="D299" s="22" t="s">
        <v>12</v>
      </c>
      <c r="E299" s="22" t="s">
        <v>23</v>
      </c>
      <c r="F299" s="22" t="s">
        <v>41</v>
      </c>
      <c r="G299" s="22" t="s">
        <v>41</v>
      </c>
      <c r="H299" s="22" t="s">
        <v>119</v>
      </c>
      <c r="I299" s="22" t="s">
        <v>15</v>
      </c>
      <c r="J299" s="22" t="s">
        <v>120</v>
      </c>
      <c r="K299" s="22" t="s">
        <v>121</v>
      </c>
      <c r="L299" s="23">
        <v>4.1580697107200499E-4</v>
      </c>
      <c r="M299" s="22">
        <v>3199</v>
      </c>
      <c r="N299" s="25">
        <v>0.94354913838466203</v>
      </c>
      <c r="O299" s="25">
        <v>2.4948418264320298E-2</v>
      </c>
      <c r="P299" s="26" t="str">
        <f>IF(COUNTIFS('Component Counts'!$A$2:$A$682,Leakers!A242)&gt;0,"yes","no")</f>
        <v>yes</v>
      </c>
      <c r="Q299" s="26" t="str">
        <f t="shared" si="4"/>
        <v>FID Only</v>
      </c>
      <c r="R299" s="20" t="s">
        <v>193</v>
      </c>
      <c r="S299" s="20" t="s">
        <v>210</v>
      </c>
      <c r="T299" s="20" t="s">
        <v>210</v>
      </c>
      <c r="U299" s="20"/>
      <c r="V299" s="27">
        <v>73.108000000000004</v>
      </c>
      <c r="W299" s="27">
        <v>12.269</v>
      </c>
      <c r="X299" s="27">
        <v>7.7270000000000003</v>
      </c>
      <c r="Y299" s="27">
        <v>0.82099999999999995</v>
      </c>
      <c r="Z299" s="28">
        <v>0</v>
      </c>
      <c r="AA299" s="28">
        <v>5.4999999999999997E-3</v>
      </c>
      <c r="AB299" s="28">
        <v>5.4999999999999997E-3</v>
      </c>
      <c r="AC299" s="28">
        <v>2.3540058557359592E-2</v>
      </c>
    </row>
    <row r="300" spans="1:29" ht="15" customHeight="1" x14ac:dyDescent="0.25">
      <c r="A300" s="22" t="s">
        <v>109</v>
      </c>
      <c r="B300" s="22" t="s">
        <v>46</v>
      </c>
      <c r="C300" s="22" t="s">
        <v>105</v>
      </c>
      <c r="D300" s="22" t="s">
        <v>12</v>
      </c>
      <c r="E300" s="22" t="s">
        <v>23</v>
      </c>
      <c r="F300" s="22" t="s">
        <v>17</v>
      </c>
      <c r="G300" s="22" t="s">
        <v>17</v>
      </c>
      <c r="H300" s="22" t="s">
        <v>125</v>
      </c>
      <c r="I300" s="22" t="s">
        <v>15</v>
      </c>
      <c r="J300" s="22" t="s">
        <v>121</v>
      </c>
      <c r="K300" s="22" t="s">
        <v>120</v>
      </c>
      <c r="L300" s="23">
        <v>4.1403523835576198E-4</v>
      </c>
      <c r="M300" s="24"/>
      <c r="N300" s="25">
        <v>0.93493678395782598</v>
      </c>
      <c r="O300" s="25">
        <v>2.4842114301345718E-2</v>
      </c>
      <c r="P300" s="26" t="str">
        <f>IF(COUNTIFS('Component Counts'!$A$2:$A$682,Leakers!A243)&gt;0,"yes","no")</f>
        <v>yes</v>
      </c>
      <c r="Q300" s="26" t="str">
        <f t="shared" si="4"/>
        <v>OGI Only</v>
      </c>
      <c r="R300" s="20" t="s">
        <v>193</v>
      </c>
      <c r="S300" s="20" t="s">
        <v>210</v>
      </c>
      <c r="T300" s="20" t="s">
        <v>210</v>
      </c>
      <c r="U300" s="20"/>
      <c r="V300" s="27">
        <v>71.494</v>
      </c>
      <c r="W300" s="27">
        <v>12.846</v>
      </c>
      <c r="X300" s="27">
        <v>7.7009999999999996</v>
      </c>
      <c r="Y300" s="27">
        <v>0.95900000000000007</v>
      </c>
      <c r="Z300" s="28">
        <v>0</v>
      </c>
      <c r="AA300" s="28">
        <v>4.7000000000000002E-3</v>
      </c>
      <c r="AB300" s="28">
        <v>5.0000000000000001E-3</v>
      </c>
      <c r="AC300" s="28">
        <v>2.3225806451612901E-2</v>
      </c>
    </row>
    <row r="301" spans="1:29" ht="15" customHeight="1" x14ac:dyDescent="0.25">
      <c r="A301" s="22" t="s">
        <v>69</v>
      </c>
      <c r="B301" s="22" t="s">
        <v>70</v>
      </c>
      <c r="C301" s="22" t="s">
        <v>63</v>
      </c>
      <c r="D301" s="22" t="s">
        <v>12</v>
      </c>
      <c r="E301" s="22" t="s">
        <v>23</v>
      </c>
      <c r="F301" s="22" t="s">
        <v>17</v>
      </c>
      <c r="G301" s="22" t="s">
        <v>17</v>
      </c>
      <c r="H301" s="22" t="s">
        <v>119</v>
      </c>
      <c r="I301" s="22" t="s">
        <v>15</v>
      </c>
      <c r="J301" s="22" t="s">
        <v>120</v>
      </c>
      <c r="K301" s="22" t="s">
        <v>121</v>
      </c>
      <c r="L301" s="23">
        <v>4.03542925448176E-4</v>
      </c>
      <c r="M301" s="22">
        <v>6650</v>
      </c>
      <c r="N301" s="25">
        <v>1.051109805566</v>
      </c>
      <c r="O301" s="25">
        <v>2.4212575526890559E-2</v>
      </c>
      <c r="P301" s="26" t="str">
        <f>IF(COUNTIFS('Component Counts'!$A$2:$A$682,Leakers!A251)&gt;0,"yes","no")</f>
        <v>yes</v>
      </c>
      <c r="Q301" s="26" t="str">
        <f t="shared" si="4"/>
        <v>FID Only</v>
      </c>
      <c r="R301" s="20" t="s">
        <v>194</v>
      </c>
      <c r="S301" s="20" t="s">
        <v>214</v>
      </c>
      <c r="T301" s="20" t="s">
        <v>194</v>
      </c>
      <c r="U301" s="20"/>
      <c r="V301" s="27">
        <v>84.453999999999994</v>
      </c>
      <c r="W301" s="27">
        <v>9.6050000000000004</v>
      </c>
      <c r="X301" s="27">
        <v>2.6789999999999998</v>
      </c>
      <c r="Y301" s="27">
        <v>0.54299999999999993</v>
      </c>
      <c r="Z301" s="28">
        <v>0</v>
      </c>
      <c r="AA301" s="28">
        <v>3.2649999999999997E-3</v>
      </c>
      <c r="AB301" s="28">
        <v>5.0000000000000001E-3</v>
      </c>
      <c r="AC301" s="28">
        <v>2.5450075554322018E-2</v>
      </c>
    </row>
    <row r="302" spans="1:29" ht="15" customHeight="1" x14ac:dyDescent="0.25">
      <c r="A302" s="22" t="s">
        <v>99</v>
      </c>
      <c r="B302" s="22" t="s">
        <v>97</v>
      </c>
      <c r="C302" s="22" t="s">
        <v>45</v>
      </c>
      <c r="D302" s="22" t="s">
        <v>12</v>
      </c>
      <c r="E302" s="22" t="s">
        <v>16</v>
      </c>
      <c r="F302" s="22" t="s">
        <v>20</v>
      </c>
      <c r="G302" s="22" t="s">
        <v>20</v>
      </c>
      <c r="H302" s="22" t="s">
        <v>119</v>
      </c>
      <c r="I302" s="22" t="s">
        <v>15</v>
      </c>
      <c r="J302" s="22" t="s">
        <v>120</v>
      </c>
      <c r="K302" s="22" t="s">
        <v>121</v>
      </c>
      <c r="L302" s="23">
        <v>3.9853801008183498E-4</v>
      </c>
      <c r="M302" s="22">
        <v>1502</v>
      </c>
      <c r="N302" s="25">
        <v>1.02110892304715</v>
      </c>
      <c r="O302" s="25">
        <v>2.3912280604910099E-2</v>
      </c>
      <c r="P302" s="26" t="str">
        <f>IF(COUNTIFS('Component Counts'!$A$2:$A$682,Leakers!A245)&gt;0,"yes","no")</f>
        <v>yes</v>
      </c>
      <c r="Q302" s="26" t="str">
        <f t="shared" si="4"/>
        <v>FID Only</v>
      </c>
      <c r="R302" s="20" t="s">
        <v>193</v>
      </c>
      <c r="S302" s="20" t="s">
        <v>210</v>
      </c>
      <c r="T302" s="20" t="s">
        <v>210</v>
      </c>
      <c r="U302" s="20"/>
      <c r="V302" s="27">
        <v>95.974000000000004</v>
      </c>
      <c r="W302" s="27">
        <v>1.7749999999999999</v>
      </c>
      <c r="X302" s="27">
        <v>0.5</v>
      </c>
      <c r="Y302" s="27">
        <v>4.2999999999999997E-2</v>
      </c>
      <c r="Z302" s="28">
        <v>0</v>
      </c>
      <c r="AA302" s="28">
        <v>1.5E-3</v>
      </c>
      <c r="AB302" s="28">
        <v>5.0000000000000001E-3</v>
      </c>
      <c r="AC302" s="28">
        <v>2.4417043096081063E-2</v>
      </c>
    </row>
    <row r="303" spans="1:29" ht="15" customHeight="1" x14ac:dyDescent="0.25">
      <c r="A303" s="22" t="s">
        <v>109</v>
      </c>
      <c r="B303" s="22" t="s">
        <v>46</v>
      </c>
      <c r="C303" s="22" t="s">
        <v>105</v>
      </c>
      <c r="D303" s="22" t="s">
        <v>12</v>
      </c>
      <c r="E303" s="22" t="s">
        <v>23</v>
      </c>
      <c r="F303" s="22" t="s">
        <v>41</v>
      </c>
      <c r="G303" s="22" t="s">
        <v>41</v>
      </c>
      <c r="H303" s="22" t="s">
        <v>123</v>
      </c>
      <c r="I303" s="22" t="s">
        <v>15</v>
      </c>
      <c r="J303" s="22" t="s">
        <v>120</v>
      </c>
      <c r="K303" s="22" t="s">
        <v>121</v>
      </c>
      <c r="L303" s="23">
        <v>3.9678377009093899E-4</v>
      </c>
      <c r="M303" s="22">
        <v>2160</v>
      </c>
      <c r="N303" s="25">
        <v>0.93493678395782598</v>
      </c>
      <c r="O303" s="25">
        <v>2.3807026205456338E-2</v>
      </c>
      <c r="P303" s="26" t="str">
        <f>IF(COUNTIFS('Component Counts'!$A$2:$A$682,Leakers!A246)&gt;0,"yes","no")</f>
        <v>yes</v>
      </c>
      <c r="Q303" s="26" t="str">
        <f t="shared" si="4"/>
        <v>FID Only</v>
      </c>
      <c r="R303" s="20" t="s">
        <v>193</v>
      </c>
      <c r="S303" s="20" t="s">
        <v>210</v>
      </c>
      <c r="T303" s="20" t="s">
        <v>210</v>
      </c>
      <c r="U303" s="20"/>
      <c r="V303" s="27">
        <v>71.494</v>
      </c>
      <c r="W303" s="27">
        <v>12.846</v>
      </c>
      <c r="X303" s="27">
        <v>7.7009999999999996</v>
      </c>
      <c r="Y303" s="27">
        <v>0.95900000000000007</v>
      </c>
      <c r="Z303" s="28">
        <v>0</v>
      </c>
      <c r="AA303" s="28">
        <v>1.6000000000000001E-3</v>
      </c>
      <c r="AB303" s="28">
        <v>5.0000000000000001E-3</v>
      </c>
      <c r="AC303" s="28">
        <v>2.2258064516129033E-2</v>
      </c>
    </row>
    <row r="304" spans="1:29" ht="15" customHeight="1" x14ac:dyDescent="0.25">
      <c r="A304" s="22" t="s">
        <v>106</v>
      </c>
      <c r="B304" s="22" t="s">
        <v>46</v>
      </c>
      <c r="C304" s="22" t="s">
        <v>105</v>
      </c>
      <c r="D304" s="22" t="s">
        <v>12</v>
      </c>
      <c r="E304" s="22" t="s">
        <v>23</v>
      </c>
      <c r="F304" s="22" t="s">
        <v>24</v>
      </c>
      <c r="G304" s="22" t="s">
        <v>24</v>
      </c>
      <c r="H304" s="22" t="s">
        <v>123</v>
      </c>
      <c r="I304" s="22" t="s">
        <v>15</v>
      </c>
      <c r="J304" s="22" t="s">
        <v>120</v>
      </c>
      <c r="K304" s="22" t="s">
        <v>120</v>
      </c>
      <c r="L304" s="23">
        <v>3.9493199423392599E-4</v>
      </c>
      <c r="M304" s="22">
        <v>50000</v>
      </c>
      <c r="N304" s="25">
        <v>0.94354913838466203</v>
      </c>
      <c r="O304" s="25">
        <v>2.3695919654035558E-2</v>
      </c>
      <c r="P304" s="26" t="str">
        <f>IF(COUNTIFS('Component Counts'!$A$2:$A$682,Leakers!A247)&gt;0,"yes","no")</f>
        <v>yes</v>
      </c>
      <c r="Q304" s="26" t="str">
        <f t="shared" si="4"/>
        <v>OGI and FID</v>
      </c>
      <c r="R304" s="20" t="s">
        <v>193</v>
      </c>
      <c r="S304" s="20" t="s">
        <v>210</v>
      </c>
      <c r="T304" s="20" t="s">
        <v>210</v>
      </c>
      <c r="U304" s="20"/>
      <c r="V304" s="27">
        <v>73.108000000000004</v>
      </c>
      <c r="W304" s="27">
        <v>12.269</v>
      </c>
      <c r="X304" s="27">
        <v>7.7270000000000003</v>
      </c>
      <c r="Y304" s="27">
        <v>0.82099999999999995</v>
      </c>
      <c r="Z304" s="28">
        <v>0</v>
      </c>
      <c r="AA304" s="28">
        <v>3.0000000000000001E-3</v>
      </c>
      <c r="AB304" s="28">
        <v>5.0000000000000001E-3</v>
      </c>
      <c r="AC304" s="28">
        <v>2.2358264572797441E-2</v>
      </c>
    </row>
    <row r="305" spans="1:29" ht="15" customHeight="1" x14ac:dyDescent="0.25">
      <c r="A305" s="22" t="s">
        <v>106</v>
      </c>
      <c r="B305" s="22" t="s">
        <v>46</v>
      </c>
      <c r="C305" s="22" t="s">
        <v>105</v>
      </c>
      <c r="D305" s="22" t="s">
        <v>12</v>
      </c>
      <c r="E305" s="22" t="s">
        <v>23</v>
      </c>
      <c r="F305" s="22" t="s">
        <v>24</v>
      </c>
      <c r="G305" s="22" t="s">
        <v>24</v>
      </c>
      <c r="H305" s="22" t="s">
        <v>123</v>
      </c>
      <c r="I305" s="22" t="s">
        <v>15</v>
      </c>
      <c r="J305" s="22" t="s">
        <v>120</v>
      </c>
      <c r="K305" s="22" t="s">
        <v>120</v>
      </c>
      <c r="L305" s="23">
        <v>3.89290108602013E-4</v>
      </c>
      <c r="M305" s="22">
        <v>2180</v>
      </c>
      <c r="N305" s="25">
        <v>0.94354913838466203</v>
      </c>
      <c r="O305" s="25">
        <v>2.3357406516120779E-2</v>
      </c>
      <c r="P305" s="26" t="str">
        <f>IF(COUNTIFS('Component Counts'!$A$2:$A$682,Leakers!A252)&gt;0,"yes","no")</f>
        <v>yes</v>
      </c>
      <c r="Q305" s="26" t="str">
        <f t="shared" si="4"/>
        <v>OGI and FID</v>
      </c>
      <c r="R305" s="20" t="s">
        <v>193</v>
      </c>
      <c r="S305" s="20" t="s">
        <v>210</v>
      </c>
      <c r="T305" s="20" t="s">
        <v>210</v>
      </c>
      <c r="U305" s="20"/>
      <c r="V305" s="27">
        <v>73.108000000000004</v>
      </c>
      <c r="W305" s="27">
        <v>12.269</v>
      </c>
      <c r="X305" s="27">
        <v>7.7270000000000003</v>
      </c>
      <c r="Y305" s="27">
        <v>0.82099999999999995</v>
      </c>
      <c r="Z305" s="28">
        <v>0</v>
      </c>
      <c r="AA305" s="28">
        <v>2.9999999999999997E-4</v>
      </c>
      <c r="AB305" s="28">
        <v>5.0000000000000001E-3</v>
      </c>
      <c r="AC305" s="28">
        <v>2.2038860793186052E-2</v>
      </c>
    </row>
    <row r="306" spans="1:29" ht="15" customHeight="1" x14ac:dyDescent="0.25">
      <c r="A306" s="22" t="s">
        <v>96</v>
      </c>
      <c r="B306" s="22" t="s">
        <v>97</v>
      </c>
      <c r="C306" s="22" t="s">
        <v>45</v>
      </c>
      <c r="D306" s="22" t="s">
        <v>12</v>
      </c>
      <c r="E306" s="22" t="s">
        <v>16</v>
      </c>
      <c r="F306" s="22" t="s">
        <v>14</v>
      </c>
      <c r="G306" s="22" t="s">
        <v>14</v>
      </c>
      <c r="H306" s="22" t="s">
        <v>119</v>
      </c>
      <c r="I306" s="22" t="s">
        <v>15</v>
      </c>
      <c r="J306" s="22" t="s">
        <v>120</v>
      </c>
      <c r="K306" s="22" t="s">
        <v>121</v>
      </c>
      <c r="L306" s="23">
        <v>3.8660890759677902E-4</v>
      </c>
      <c r="M306" s="22">
        <v>3492</v>
      </c>
      <c r="N306" s="25">
        <v>1.0167634012292199</v>
      </c>
      <c r="O306" s="25">
        <v>2.3196534455806741E-2</v>
      </c>
      <c r="P306" s="26" t="str">
        <f>IF(COUNTIFS('Component Counts'!$A$2:$A$682,Leakers!A254)&gt;0,"yes","no")</f>
        <v>yes</v>
      </c>
      <c r="Q306" s="26" t="str">
        <f t="shared" si="4"/>
        <v>FID Only</v>
      </c>
      <c r="R306" s="20" t="s">
        <v>193</v>
      </c>
      <c r="S306" s="20" t="s">
        <v>210</v>
      </c>
      <c r="T306" s="20" t="s">
        <v>210</v>
      </c>
      <c r="U306" s="20"/>
      <c r="V306" s="27">
        <v>93.433999999999997</v>
      </c>
      <c r="W306" s="27">
        <v>3.3959999999999999</v>
      </c>
      <c r="X306" s="27">
        <v>0.90600000000000003</v>
      </c>
      <c r="Y306" s="27">
        <v>0.20600000000000002</v>
      </c>
      <c r="Z306" s="28">
        <v>0</v>
      </c>
      <c r="AA306" s="28">
        <v>4.4999999999999997E-3</v>
      </c>
      <c r="AB306" s="28">
        <v>5.0000000000000001E-3</v>
      </c>
      <c r="AC306" s="28">
        <v>2.3585387270016949E-2</v>
      </c>
    </row>
    <row r="307" spans="1:29" ht="15" customHeight="1" x14ac:dyDescent="0.25">
      <c r="A307" s="22" t="s">
        <v>98</v>
      </c>
      <c r="B307" s="22" t="s">
        <v>97</v>
      </c>
      <c r="C307" s="22" t="s">
        <v>45</v>
      </c>
      <c r="D307" s="22" t="s">
        <v>12</v>
      </c>
      <c r="E307" s="22" t="s">
        <v>16</v>
      </c>
      <c r="F307" s="22" t="s">
        <v>19</v>
      </c>
      <c r="G307" s="22" t="s">
        <v>19</v>
      </c>
      <c r="H307" s="22" t="s">
        <v>119</v>
      </c>
      <c r="I307" s="22" t="s">
        <v>15</v>
      </c>
      <c r="J307" s="22" t="s">
        <v>120</v>
      </c>
      <c r="K307" s="22" t="s">
        <v>121</v>
      </c>
      <c r="L307" s="23">
        <v>3.8340745802882602E-4</v>
      </c>
      <c r="M307" s="22">
        <v>5166</v>
      </c>
      <c r="N307" s="25">
        <v>1.0207718193480999</v>
      </c>
      <c r="O307" s="25">
        <v>2.300444748172956E-2</v>
      </c>
      <c r="P307" s="26" t="str">
        <f>IF(COUNTIFS('Component Counts'!$A$2:$A$682,Leakers!A248)&gt;0,"yes","no")</f>
        <v>yes</v>
      </c>
      <c r="Q307" s="26" t="str">
        <f t="shared" si="4"/>
        <v>FID Only</v>
      </c>
      <c r="R307" s="20" t="s">
        <v>193</v>
      </c>
      <c r="S307" s="20" t="s">
        <v>210</v>
      </c>
      <c r="T307" s="20" t="s">
        <v>210</v>
      </c>
      <c r="U307" s="20"/>
      <c r="V307" s="27">
        <v>93.241</v>
      </c>
      <c r="W307" s="27">
        <v>3.8079999999999998</v>
      </c>
      <c r="X307" s="27">
        <v>1.0649999999999999</v>
      </c>
      <c r="Y307" s="27">
        <v>0.25800000000000001</v>
      </c>
      <c r="Z307" s="28">
        <v>0</v>
      </c>
      <c r="AA307" s="28">
        <v>4.4999999999999997E-3</v>
      </c>
      <c r="AB307" s="28">
        <v>5.0000000000000001E-3</v>
      </c>
      <c r="AC307" s="28">
        <v>2.3482291709022895E-2</v>
      </c>
    </row>
    <row r="308" spans="1:29" ht="15" customHeight="1" x14ac:dyDescent="0.25">
      <c r="A308" s="22" t="s">
        <v>106</v>
      </c>
      <c r="B308" s="22" t="s">
        <v>46</v>
      </c>
      <c r="C308" s="22" t="s">
        <v>105</v>
      </c>
      <c r="D308" s="22" t="s">
        <v>12</v>
      </c>
      <c r="E308" s="22" t="s">
        <v>23</v>
      </c>
      <c r="F308" s="22" t="s">
        <v>24</v>
      </c>
      <c r="G308" s="22" t="s">
        <v>24</v>
      </c>
      <c r="H308" s="22" t="s">
        <v>123</v>
      </c>
      <c r="I308" s="22" t="s">
        <v>15</v>
      </c>
      <c r="J308" s="22" t="s">
        <v>120</v>
      </c>
      <c r="K308" s="22" t="s">
        <v>121</v>
      </c>
      <c r="L308" s="23">
        <v>3.7800633733818702E-4</v>
      </c>
      <c r="M308" s="22">
        <v>1182</v>
      </c>
      <c r="N308" s="25">
        <v>0.94354913838466203</v>
      </c>
      <c r="O308" s="25">
        <v>2.2680380240291221E-2</v>
      </c>
      <c r="P308" s="26" t="str">
        <f>IF(COUNTIFS('Component Counts'!$A$2:$A$682,Leakers!A249)&gt;0,"yes","no")</f>
        <v>yes</v>
      </c>
      <c r="Q308" s="26" t="str">
        <f t="shared" si="4"/>
        <v>FID Only</v>
      </c>
      <c r="R308" s="20" t="s">
        <v>193</v>
      </c>
      <c r="S308" s="20" t="s">
        <v>210</v>
      </c>
      <c r="T308" s="20" t="s">
        <v>210</v>
      </c>
      <c r="U308" s="20"/>
      <c r="V308" s="27">
        <v>73.108000000000004</v>
      </c>
      <c r="W308" s="27">
        <v>12.269</v>
      </c>
      <c r="X308" s="27">
        <v>7.7270000000000003</v>
      </c>
      <c r="Y308" s="27">
        <v>0.82099999999999995</v>
      </c>
      <c r="Z308" s="28">
        <v>0</v>
      </c>
      <c r="AA308" s="28">
        <v>0</v>
      </c>
      <c r="AB308" s="28">
        <v>5.0000000000000001E-3</v>
      </c>
      <c r="AC308" s="28">
        <v>2.1400053233963264E-2</v>
      </c>
    </row>
    <row r="309" spans="1:29" ht="15" customHeight="1" x14ac:dyDescent="0.25">
      <c r="A309" s="22" t="s">
        <v>106</v>
      </c>
      <c r="B309" s="22" t="s">
        <v>46</v>
      </c>
      <c r="C309" s="22" t="s">
        <v>105</v>
      </c>
      <c r="D309" s="22" t="s">
        <v>12</v>
      </c>
      <c r="E309" s="22" t="s">
        <v>23</v>
      </c>
      <c r="F309" s="22" t="s">
        <v>24</v>
      </c>
      <c r="G309" s="22" t="s">
        <v>24</v>
      </c>
      <c r="H309" s="22" t="s">
        <v>119</v>
      </c>
      <c r="I309" s="22" t="s">
        <v>15</v>
      </c>
      <c r="J309" s="22" t="s">
        <v>120</v>
      </c>
      <c r="K309" s="22" t="s">
        <v>121</v>
      </c>
      <c r="L309" s="23">
        <v>3.7800633733818702E-4</v>
      </c>
      <c r="M309" s="22">
        <v>1860</v>
      </c>
      <c r="N309" s="25">
        <v>0.94354913838466203</v>
      </c>
      <c r="O309" s="25">
        <v>2.2680380240291221E-2</v>
      </c>
      <c r="P309" s="26" t="str">
        <f>IF(COUNTIFS('Component Counts'!$A$2:$A$682,Leakers!A257)&gt;0,"yes","no")</f>
        <v>yes</v>
      </c>
      <c r="Q309" s="26" t="str">
        <f t="shared" si="4"/>
        <v>FID Only</v>
      </c>
      <c r="R309" s="20" t="s">
        <v>193</v>
      </c>
      <c r="S309" s="20" t="s">
        <v>210</v>
      </c>
      <c r="T309" s="20" t="s">
        <v>210</v>
      </c>
      <c r="U309" s="20"/>
      <c r="V309" s="27">
        <v>73.108000000000004</v>
      </c>
      <c r="W309" s="27">
        <v>12.269</v>
      </c>
      <c r="X309" s="27">
        <v>7.7270000000000003</v>
      </c>
      <c r="Y309" s="27">
        <v>0.82099999999999995</v>
      </c>
      <c r="Z309" s="28">
        <v>0</v>
      </c>
      <c r="AA309" s="28">
        <v>4.4000000000000003E-3</v>
      </c>
      <c r="AB309" s="28">
        <v>5.0000000000000001E-3</v>
      </c>
      <c r="AC309" s="28">
        <v>2.1400053233963264E-2</v>
      </c>
    </row>
    <row r="310" spans="1:29" ht="15" customHeight="1" x14ac:dyDescent="0.25">
      <c r="A310" s="22" t="s">
        <v>96</v>
      </c>
      <c r="B310" s="22" t="s">
        <v>97</v>
      </c>
      <c r="C310" s="22" t="s">
        <v>45</v>
      </c>
      <c r="D310" s="22" t="s">
        <v>12</v>
      </c>
      <c r="E310" s="22" t="s">
        <v>16</v>
      </c>
      <c r="F310" s="22" t="s">
        <v>14</v>
      </c>
      <c r="G310" s="22" t="s">
        <v>14</v>
      </c>
      <c r="H310" s="22" t="s">
        <v>122</v>
      </c>
      <c r="I310" s="22" t="s">
        <v>15</v>
      </c>
      <c r="J310" s="22" t="s">
        <v>120</v>
      </c>
      <c r="K310" s="22" t="s">
        <v>121</v>
      </c>
      <c r="L310" s="23">
        <v>3.6652532798136199E-4</v>
      </c>
      <c r="M310" s="22">
        <v>2791</v>
      </c>
      <c r="N310" s="25">
        <v>1.0167634012292199</v>
      </c>
      <c r="O310" s="25">
        <v>2.1991519678881719E-2</v>
      </c>
      <c r="P310" s="26" t="str">
        <f>IF(COUNTIFS('Component Counts'!$A$2:$A$682,Leakers!A263)&gt;0,"yes","no")</f>
        <v>yes</v>
      </c>
      <c r="Q310" s="26" t="str">
        <f t="shared" si="4"/>
        <v>FID Only</v>
      </c>
      <c r="R310" s="20" t="s">
        <v>193</v>
      </c>
      <c r="S310" s="20" t="s">
        <v>210</v>
      </c>
      <c r="T310" s="20" t="s">
        <v>210</v>
      </c>
      <c r="U310" s="20"/>
      <c r="V310" s="27">
        <v>93.433999999999997</v>
      </c>
      <c r="W310" s="27">
        <v>3.3959999999999999</v>
      </c>
      <c r="X310" s="27">
        <v>0.90600000000000003</v>
      </c>
      <c r="Y310" s="27">
        <v>0.20600000000000002</v>
      </c>
      <c r="Z310" s="28">
        <v>0</v>
      </c>
      <c r="AA310" s="28">
        <v>0</v>
      </c>
      <c r="AB310" s="28">
        <v>5.0000000000000001E-3</v>
      </c>
      <c r="AC310" s="28">
        <v>2.2360172346899184E-2</v>
      </c>
    </row>
    <row r="311" spans="1:29" ht="15" customHeight="1" x14ac:dyDescent="0.25">
      <c r="A311" s="22" t="s">
        <v>96</v>
      </c>
      <c r="B311" s="22" t="s">
        <v>97</v>
      </c>
      <c r="C311" s="22" t="s">
        <v>45</v>
      </c>
      <c r="D311" s="22" t="s">
        <v>12</v>
      </c>
      <c r="E311" s="22" t="s">
        <v>16</v>
      </c>
      <c r="F311" s="22" t="s">
        <v>14</v>
      </c>
      <c r="G311" s="22" t="s">
        <v>14</v>
      </c>
      <c r="H311" s="22" t="s">
        <v>119</v>
      </c>
      <c r="I311" s="22" t="s">
        <v>15</v>
      </c>
      <c r="J311" s="22" t="s">
        <v>120</v>
      </c>
      <c r="K311" s="22" t="s">
        <v>121</v>
      </c>
      <c r="L311" s="23">
        <v>3.5648353817365299E-4</v>
      </c>
      <c r="M311" s="22">
        <v>28000</v>
      </c>
      <c r="N311" s="25">
        <v>1.0167634012292199</v>
      </c>
      <c r="O311" s="25">
        <v>2.1389012290419181E-2</v>
      </c>
      <c r="P311" s="26" t="str">
        <f>IF(COUNTIFS('Component Counts'!$A$2:$A$682,Leakers!A264)&gt;0,"yes","no")</f>
        <v>yes</v>
      </c>
      <c r="Q311" s="26" t="str">
        <f t="shared" si="4"/>
        <v>FID Only</v>
      </c>
      <c r="R311" s="20" t="s">
        <v>193</v>
      </c>
      <c r="S311" s="20" t="s">
        <v>210</v>
      </c>
      <c r="T311" s="20" t="s">
        <v>210</v>
      </c>
      <c r="U311" s="20"/>
      <c r="V311" s="27">
        <v>93.433999999999997</v>
      </c>
      <c r="W311" s="27">
        <v>3.3959999999999999</v>
      </c>
      <c r="X311" s="27">
        <v>0.90600000000000003</v>
      </c>
      <c r="Y311" s="27">
        <v>0.20600000000000002</v>
      </c>
      <c r="Z311" s="28">
        <v>0</v>
      </c>
      <c r="AA311" s="28">
        <v>0</v>
      </c>
      <c r="AB311" s="28">
        <v>5.0000000000000001E-3</v>
      </c>
      <c r="AC311" s="28">
        <v>2.1747564885340302E-2</v>
      </c>
    </row>
    <row r="312" spans="1:29" ht="15" customHeight="1" x14ac:dyDescent="0.25">
      <c r="A312" s="22" t="s">
        <v>96</v>
      </c>
      <c r="B312" s="22" t="s">
        <v>97</v>
      </c>
      <c r="C312" s="22" t="s">
        <v>45</v>
      </c>
      <c r="D312" s="22" t="s">
        <v>12</v>
      </c>
      <c r="E312" s="22" t="s">
        <v>16</v>
      </c>
      <c r="F312" s="22" t="s">
        <v>91</v>
      </c>
      <c r="G312" s="22" t="s">
        <v>19</v>
      </c>
      <c r="H312" s="22" t="s">
        <v>119</v>
      </c>
      <c r="I312" s="22" t="s">
        <v>15</v>
      </c>
      <c r="J312" s="22" t="s">
        <v>120</v>
      </c>
      <c r="K312" s="22" t="s">
        <v>121</v>
      </c>
      <c r="L312" s="23">
        <v>3.51462643269799E-4</v>
      </c>
      <c r="M312" s="22">
        <v>20400</v>
      </c>
      <c r="N312" s="25">
        <v>1.0167634012292199</v>
      </c>
      <c r="O312" s="25">
        <v>2.1087758596187941E-2</v>
      </c>
      <c r="P312" s="26" t="str">
        <f>IF(COUNTIFS('Component Counts'!$A$2:$A$682,Leakers!A224)&gt;0,"yes","no")</f>
        <v>yes</v>
      </c>
      <c r="Q312" s="26" t="str">
        <f t="shared" si="4"/>
        <v>FID Only</v>
      </c>
      <c r="R312" s="20" t="s">
        <v>193</v>
      </c>
      <c r="S312" s="20" t="s">
        <v>210</v>
      </c>
      <c r="T312" s="20" t="s">
        <v>210</v>
      </c>
      <c r="U312" s="20"/>
      <c r="V312" s="27">
        <v>93.433999999999997</v>
      </c>
      <c r="W312" s="27">
        <v>3.3959999999999999</v>
      </c>
      <c r="X312" s="27">
        <v>0.90600000000000003</v>
      </c>
      <c r="Y312" s="27">
        <v>0.20600000000000002</v>
      </c>
      <c r="Z312" s="28">
        <v>0</v>
      </c>
      <c r="AA312" s="28">
        <v>0</v>
      </c>
      <c r="AB312" s="28">
        <v>5.0000000000000001E-3</v>
      </c>
      <c r="AC312" s="28">
        <v>2.144126115456086E-2</v>
      </c>
    </row>
    <row r="313" spans="1:29" ht="15" customHeight="1" x14ac:dyDescent="0.25">
      <c r="A313" s="22" t="s">
        <v>111</v>
      </c>
      <c r="B313" s="22" t="s">
        <v>46</v>
      </c>
      <c r="C313" s="22" t="s">
        <v>105</v>
      </c>
      <c r="D313" s="22" t="s">
        <v>32</v>
      </c>
      <c r="E313" s="22" t="s">
        <v>23</v>
      </c>
      <c r="F313" s="22" t="s">
        <v>41</v>
      </c>
      <c r="G313" s="22" t="s">
        <v>41</v>
      </c>
      <c r="H313" s="22" t="s">
        <v>119</v>
      </c>
      <c r="I313" s="22" t="s">
        <v>15</v>
      </c>
      <c r="J313" s="22" t="s">
        <v>120</v>
      </c>
      <c r="K313" s="22" t="s">
        <v>121</v>
      </c>
      <c r="L313" s="23">
        <v>3.4448334312128901E-4</v>
      </c>
      <c r="M313" s="22">
        <v>2873</v>
      </c>
      <c r="N313" s="25">
        <v>0.914835106606529</v>
      </c>
      <c r="O313" s="25">
        <v>2.0669000587277341E-2</v>
      </c>
      <c r="P313" s="26" t="str">
        <f>IF(COUNTIFS('Component Counts'!$A$2:$A$682,Leakers!A260)&gt;0,"yes","no")</f>
        <v>yes</v>
      </c>
      <c r="Q313" s="26" t="str">
        <f t="shared" si="4"/>
        <v>FID Only</v>
      </c>
      <c r="R313" s="20" t="s">
        <v>193</v>
      </c>
      <c r="S313" s="20" t="s">
        <v>210</v>
      </c>
      <c r="T313" s="20" t="s">
        <v>210</v>
      </c>
      <c r="U313" s="20"/>
      <c r="V313" s="27">
        <v>70.989999999999995</v>
      </c>
      <c r="W313" s="27">
        <v>10.335000000000001</v>
      </c>
      <c r="X313" s="27">
        <v>9.3529999999999998</v>
      </c>
      <c r="Y313" s="27">
        <v>1.343</v>
      </c>
      <c r="Z313" s="28">
        <v>0</v>
      </c>
      <c r="AA313" s="28">
        <v>4.8999999999999998E-3</v>
      </c>
      <c r="AB313" s="28">
        <v>5.0000000000000001E-3</v>
      </c>
      <c r="AC313" s="28">
        <v>1.8908727355712286E-2</v>
      </c>
    </row>
    <row r="314" spans="1:29" ht="15" customHeight="1" x14ac:dyDescent="0.25">
      <c r="A314" s="22" t="s">
        <v>98</v>
      </c>
      <c r="B314" s="22" t="s">
        <v>97</v>
      </c>
      <c r="C314" s="22" t="s">
        <v>45</v>
      </c>
      <c r="D314" s="22" t="s">
        <v>12</v>
      </c>
      <c r="E314" s="22" t="s">
        <v>16</v>
      </c>
      <c r="F314" s="22" t="s">
        <v>17</v>
      </c>
      <c r="G314" s="22" t="s">
        <v>17</v>
      </c>
      <c r="H314" s="22" t="s">
        <v>125</v>
      </c>
      <c r="I314" s="22" t="s">
        <v>15</v>
      </c>
      <c r="J314" s="22" t="s">
        <v>120</v>
      </c>
      <c r="K314" s="22" t="s">
        <v>121</v>
      </c>
      <c r="L314" s="23">
        <v>3.4357291693492198E-4</v>
      </c>
      <c r="M314" s="22">
        <v>691</v>
      </c>
      <c r="N314" s="25">
        <v>1.0207718193480999</v>
      </c>
      <c r="O314" s="25">
        <v>2.0614375016095317E-2</v>
      </c>
      <c r="P314" s="26" t="str">
        <f>IF(COUNTIFS('Component Counts'!$A$2:$A$682,Leakers!A268)&gt;0,"yes","no")</f>
        <v>yes</v>
      </c>
      <c r="Q314" s="26" t="str">
        <f t="shared" si="4"/>
        <v>FID Only</v>
      </c>
      <c r="R314" s="20" t="s">
        <v>193</v>
      </c>
      <c r="S314" s="20" t="s">
        <v>210</v>
      </c>
      <c r="T314" s="20" t="s">
        <v>210</v>
      </c>
      <c r="U314" s="20"/>
      <c r="V314" s="27">
        <v>93.241</v>
      </c>
      <c r="W314" s="27">
        <v>3.8079999999999998</v>
      </c>
      <c r="X314" s="27">
        <v>1.0649999999999999</v>
      </c>
      <c r="Y314" s="27">
        <v>0.25800000000000001</v>
      </c>
      <c r="Z314" s="28">
        <v>0</v>
      </c>
      <c r="AA314" s="28">
        <v>0</v>
      </c>
      <c r="AB314" s="28">
        <v>5.0000000000000001E-3</v>
      </c>
      <c r="AC314" s="28">
        <v>2.1042573089903632E-2</v>
      </c>
    </row>
    <row r="315" spans="1:29" ht="15" customHeight="1" x14ac:dyDescent="0.25">
      <c r="A315" s="22" t="s">
        <v>75</v>
      </c>
      <c r="B315" s="22" t="s">
        <v>70</v>
      </c>
      <c r="C315" s="22" t="s">
        <v>63</v>
      </c>
      <c r="D315" s="22" t="s">
        <v>12</v>
      </c>
      <c r="E315" s="22" t="s">
        <v>16</v>
      </c>
      <c r="F315" s="22" t="s">
        <v>27</v>
      </c>
      <c r="G315" s="22" t="s">
        <v>28</v>
      </c>
      <c r="H315" s="22" t="s">
        <v>119</v>
      </c>
      <c r="I315" s="22" t="s">
        <v>15</v>
      </c>
      <c r="J315" s="22" t="s">
        <v>120</v>
      </c>
      <c r="K315" s="22" t="s">
        <v>121</v>
      </c>
      <c r="L315" s="23">
        <v>3.2864890075894602E-4</v>
      </c>
      <c r="M315" s="22">
        <v>1100</v>
      </c>
      <c r="N315" s="25">
        <v>0.95449646682824896</v>
      </c>
      <c r="O315" s="25">
        <v>1.9718934045536762E-2</v>
      </c>
      <c r="P315" s="26" t="str">
        <f>IF(COUNTIFS('Component Counts'!$A$2:$A$682,Leakers!A262)&gt;0,"yes","no")</f>
        <v>yes</v>
      </c>
      <c r="Q315" s="26" t="str">
        <f t="shared" si="4"/>
        <v>FID Only</v>
      </c>
      <c r="R315" s="20" t="s">
        <v>194</v>
      </c>
      <c r="S315" s="20" t="s">
        <v>156</v>
      </c>
      <c r="T315" s="20" t="s">
        <v>194</v>
      </c>
      <c r="U315" s="20"/>
      <c r="V315" s="27">
        <v>74.518000000000001</v>
      </c>
      <c r="W315" s="27">
        <v>8.4380000000000006</v>
      </c>
      <c r="X315" s="27">
        <v>6.5510000000000002</v>
      </c>
      <c r="Y315" s="27">
        <v>0.77200000000000002</v>
      </c>
      <c r="Z315" s="28">
        <v>0</v>
      </c>
      <c r="AA315" s="28" t="s">
        <v>211</v>
      </c>
      <c r="AB315" s="28">
        <v>5.0000000000000001E-3</v>
      </c>
      <c r="AC315" s="28">
        <v>1.8821652876084137E-2</v>
      </c>
    </row>
    <row r="316" spans="1:29" ht="15" customHeight="1" x14ac:dyDescent="0.25">
      <c r="A316" s="22" t="s">
        <v>101</v>
      </c>
      <c r="B316" s="22" t="s">
        <v>97</v>
      </c>
      <c r="C316" s="22" t="s">
        <v>45</v>
      </c>
      <c r="D316" s="22" t="s">
        <v>22</v>
      </c>
      <c r="E316" s="22" t="s">
        <v>16</v>
      </c>
      <c r="F316" s="22" t="s">
        <v>17</v>
      </c>
      <c r="G316" s="22" t="s">
        <v>17</v>
      </c>
      <c r="H316" s="22" t="s">
        <v>119</v>
      </c>
      <c r="I316" s="22" t="s">
        <v>15</v>
      </c>
      <c r="J316" s="22" t="s">
        <v>120</v>
      </c>
      <c r="K316" s="22" t="s">
        <v>121</v>
      </c>
      <c r="L316" s="23">
        <v>3.2636893590273297E-4</v>
      </c>
      <c r="M316" s="22">
        <v>37500</v>
      </c>
      <c r="N316" s="25">
        <v>1.0044311091371001</v>
      </c>
      <c r="O316" s="25">
        <v>1.958213615416398E-2</v>
      </c>
      <c r="P316" s="26" t="str">
        <f>IF(COUNTIFS('Component Counts'!$A$2:$A$682,Leakers!A273)&gt;0,"yes","no")</f>
        <v>yes</v>
      </c>
      <c r="Q316" s="26" t="str">
        <f t="shared" si="4"/>
        <v>FID Only</v>
      </c>
      <c r="R316" s="20" t="s">
        <v>193</v>
      </c>
      <c r="S316" s="20" t="s">
        <v>210</v>
      </c>
      <c r="T316" s="20" t="s">
        <v>210</v>
      </c>
      <c r="U316" s="20"/>
      <c r="V316" s="27">
        <v>87.429000000000002</v>
      </c>
      <c r="W316" s="27">
        <v>7.0060000000000002</v>
      </c>
      <c r="X316" s="27">
        <v>2.9079999999999999</v>
      </c>
      <c r="Y316" s="27">
        <v>0.27300000000000002</v>
      </c>
      <c r="Z316" s="28">
        <v>0</v>
      </c>
      <c r="AA316" s="28">
        <v>3.0999999999999999E-3</v>
      </c>
      <c r="AB316" s="28">
        <v>5.0000000000000001E-3</v>
      </c>
      <c r="AC316" s="28">
        <v>1.9668906736600558E-2</v>
      </c>
    </row>
    <row r="317" spans="1:29" ht="15" customHeight="1" x14ac:dyDescent="0.25">
      <c r="A317" s="22" t="s">
        <v>96</v>
      </c>
      <c r="B317" s="22" t="s">
        <v>97</v>
      </c>
      <c r="C317" s="22" t="s">
        <v>45</v>
      </c>
      <c r="D317" s="22" t="s">
        <v>12</v>
      </c>
      <c r="E317" s="22" t="s">
        <v>16</v>
      </c>
      <c r="F317" s="22" t="s">
        <v>49</v>
      </c>
      <c r="G317" s="22" t="s">
        <v>24</v>
      </c>
      <c r="H317" s="22" t="s">
        <v>122</v>
      </c>
      <c r="I317" s="22" t="s">
        <v>15</v>
      </c>
      <c r="J317" s="22" t="s">
        <v>120</v>
      </c>
      <c r="K317" s="22" t="s">
        <v>121</v>
      </c>
      <c r="L317" s="23">
        <v>3.1631637894281899E-4</v>
      </c>
      <c r="M317" s="22">
        <v>1117</v>
      </c>
      <c r="N317" s="25">
        <v>1.0167634012292199</v>
      </c>
      <c r="O317" s="25">
        <v>1.8978982736569141E-2</v>
      </c>
      <c r="P317" s="26" t="str">
        <f>IF(COUNTIFS('Component Counts'!$A$2:$A$682,Leakers!A275)&gt;0,"yes","no")</f>
        <v>yes</v>
      </c>
      <c r="Q317" s="26" t="str">
        <f t="shared" si="4"/>
        <v>FID Only</v>
      </c>
      <c r="R317" s="20" t="s">
        <v>193</v>
      </c>
      <c r="S317" s="20" t="s">
        <v>210</v>
      </c>
      <c r="T317" s="20" t="s">
        <v>210</v>
      </c>
      <c r="U317" s="20"/>
      <c r="V317" s="27">
        <v>93.433999999999997</v>
      </c>
      <c r="W317" s="27">
        <v>3.3959999999999999</v>
      </c>
      <c r="X317" s="27">
        <v>0.90600000000000003</v>
      </c>
      <c r="Y317" s="27">
        <v>0.20600000000000002</v>
      </c>
      <c r="Z317" s="28">
        <v>0</v>
      </c>
      <c r="AA317" s="28">
        <v>2.5000000000000001E-3</v>
      </c>
      <c r="AB317" s="28">
        <v>5.0000000000000001E-3</v>
      </c>
      <c r="AC317" s="28">
        <v>1.9297135039104775E-2</v>
      </c>
    </row>
    <row r="318" spans="1:29" ht="15" customHeight="1" x14ac:dyDescent="0.25">
      <c r="A318" s="22" t="s">
        <v>75</v>
      </c>
      <c r="B318" s="22" t="s">
        <v>70</v>
      </c>
      <c r="C318" s="22" t="s">
        <v>63</v>
      </c>
      <c r="D318" s="22" t="s">
        <v>12</v>
      </c>
      <c r="E318" s="22" t="s">
        <v>16</v>
      </c>
      <c r="F318" s="22" t="s">
        <v>24</v>
      </c>
      <c r="G318" s="22" t="s">
        <v>24</v>
      </c>
      <c r="H318" s="22" t="s">
        <v>119</v>
      </c>
      <c r="I318" s="22" t="s">
        <v>15</v>
      </c>
      <c r="J318" s="22" t="s">
        <v>120</v>
      </c>
      <c r="K318" s="22" t="s">
        <v>121</v>
      </c>
      <c r="L318" s="23">
        <v>3.1628975247828702E-4</v>
      </c>
      <c r="M318" s="22">
        <v>670</v>
      </c>
      <c r="N318" s="25">
        <v>0.95449646682824896</v>
      </c>
      <c r="O318" s="25">
        <v>1.8977385148697221E-2</v>
      </c>
      <c r="P318" s="26" t="str">
        <f>IF(COUNTIFS('Component Counts'!$A$2:$A$682,Leakers!A267)&gt;0,"yes","no")</f>
        <v>yes</v>
      </c>
      <c r="Q318" s="26" t="str">
        <f t="shared" si="4"/>
        <v>FID Only</v>
      </c>
      <c r="R318" s="20" t="s">
        <v>194</v>
      </c>
      <c r="S318" s="20" t="s">
        <v>214</v>
      </c>
      <c r="T318" s="20" t="s">
        <v>194</v>
      </c>
      <c r="U318" s="20"/>
      <c r="V318" s="27">
        <v>74.518000000000001</v>
      </c>
      <c r="W318" s="27">
        <v>8.4380000000000006</v>
      </c>
      <c r="X318" s="27">
        <v>6.5510000000000002</v>
      </c>
      <c r="Y318" s="27">
        <v>0.77200000000000002</v>
      </c>
      <c r="Z318" s="28">
        <v>0</v>
      </c>
      <c r="AA318" s="28">
        <v>2.2000000000000001E-3</v>
      </c>
      <c r="AB318" s="28">
        <v>5.0000000000000001E-3</v>
      </c>
      <c r="AC318" s="28">
        <v>1.8113847074070384E-2</v>
      </c>
    </row>
    <row r="319" spans="1:29" ht="15" customHeight="1" x14ac:dyDescent="0.25">
      <c r="A319" s="22" t="s">
        <v>37</v>
      </c>
      <c r="B319" s="22" t="s">
        <v>38</v>
      </c>
      <c r="C319" s="22" t="s">
        <v>11</v>
      </c>
      <c r="D319" s="22" t="s">
        <v>32</v>
      </c>
      <c r="E319" s="22" t="s">
        <v>16</v>
      </c>
      <c r="F319" s="22" t="s">
        <v>20</v>
      </c>
      <c r="G319" s="22" t="s">
        <v>20</v>
      </c>
      <c r="H319" s="22" t="s">
        <v>119</v>
      </c>
      <c r="I319" s="22" t="s">
        <v>15</v>
      </c>
      <c r="J319" s="22" t="s">
        <v>120</v>
      </c>
      <c r="K319" s="22" t="s">
        <v>121</v>
      </c>
      <c r="L319" s="23">
        <v>3.15904484911005E-4</v>
      </c>
      <c r="M319" s="22">
        <v>5431</v>
      </c>
      <c r="N319" s="25">
        <v>0.95953411290481105</v>
      </c>
      <c r="O319" s="25">
        <v>1.89542690946603E-2</v>
      </c>
      <c r="P319" s="26" t="str">
        <f>IF(COUNTIFS('Component Counts'!$A$2:$A$682,Leakers!A269)&gt;0,"yes","no")</f>
        <v>yes</v>
      </c>
      <c r="Q319" s="26" t="str">
        <f t="shared" si="4"/>
        <v>FID Only</v>
      </c>
      <c r="R319" s="20" t="s">
        <v>194</v>
      </c>
      <c r="S319" s="20" t="s">
        <v>156</v>
      </c>
      <c r="T319" s="20" t="s">
        <v>194</v>
      </c>
      <c r="U319" s="20"/>
      <c r="V319" s="27">
        <v>78.599999999999994</v>
      </c>
      <c r="W319" s="27">
        <v>5.7</v>
      </c>
      <c r="X319" s="27">
        <v>3.4</v>
      </c>
      <c r="Y319" s="27">
        <v>0.71350000000000002</v>
      </c>
      <c r="Z319" s="28">
        <v>0</v>
      </c>
      <c r="AA319" s="28" t="s">
        <v>211</v>
      </c>
      <c r="AB319" s="28">
        <v>5.0000000000000001E-3</v>
      </c>
      <c r="AC319" s="28">
        <v>1.8187267781503955E-2</v>
      </c>
    </row>
    <row r="320" spans="1:29" ht="15" customHeight="1" x14ac:dyDescent="0.25">
      <c r="A320" s="22" t="s">
        <v>72</v>
      </c>
      <c r="B320" s="22" t="s">
        <v>70</v>
      </c>
      <c r="C320" s="22" t="s">
        <v>63</v>
      </c>
      <c r="D320" s="22" t="s">
        <v>12</v>
      </c>
      <c r="E320" s="22" t="s">
        <v>16</v>
      </c>
      <c r="F320" s="22" t="s">
        <v>14</v>
      </c>
      <c r="G320" s="22" t="s">
        <v>14</v>
      </c>
      <c r="H320" s="22" t="s">
        <v>125</v>
      </c>
      <c r="I320" s="22" t="s">
        <v>15</v>
      </c>
      <c r="J320" s="22" t="s">
        <v>120</v>
      </c>
      <c r="K320" s="22" t="s">
        <v>121</v>
      </c>
      <c r="L320" s="23">
        <v>3.1015313778999401E-4</v>
      </c>
      <c r="M320" s="22">
        <v>708</v>
      </c>
      <c r="N320" s="25">
        <v>1.0257339811397601</v>
      </c>
      <c r="O320" s="25">
        <v>1.8609188267399639E-2</v>
      </c>
      <c r="P320" s="26" t="str">
        <f>IF(COUNTIFS('Component Counts'!$A$2:$A$682,Leakers!A272)&gt;0,"yes","no")</f>
        <v>yes</v>
      </c>
      <c r="Q320" s="26" t="str">
        <f t="shared" si="4"/>
        <v>FID Only</v>
      </c>
      <c r="R320" s="20" t="s">
        <v>194</v>
      </c>
      <c r="S320" s="20" t="s">
        <v>214</v>
      </c>
      <c r="T320" s="20" t="s">
        <v>194</v>
      </c>
      <c r="U320" s="20"/>
      <c r="V320" s="27">
        <v>80.049000000000007</v>
      </c>
      <c r="W320" s="27">
        <v>11.529</v>
      </c>
      <c r="X320" s="27">
        <v>3.9649999999999999</v>
      </c>
      <c r="Y320" s="27">
        <v>0.748</v>
      </c>
      <c r="Z320" s="28">
        <v>0</v>
      </c>
      <c r="AA320" s="28">
        <v>1.4E-3</v>
      </c>
      <c r="AB320" s="28">
        <v>5.0000000000000001E-3</v>
      </c>
      <c r="AC320" s="28">
        <v>1.9088076767299119E-2</v>
      </c>
    </row>
    <row r="321" spans="1:29" ht="15" customHeight="1" x14ac:dyDescent="0.25">
      <c r="A321" s="22" t="s">
        <v>71</v>
      </c>
      <c r="B321" s="22" t="s">
        <v>70</v>
      </c>
      <c r="C321" s="22" t="s">
        <v>63</v>
      </c>
      <c r="D321" s="22" t="s">
        <v>12</v>
      </c>
      <c r="E321" s="22" t="s">
        <v>16</v>
      </c>
      <c r="F321" s="22" t="s">
        <v>17</v>
      </c>
      <c r="G321" s="22" t="s">
        <v>17</v>
      </c>
      <c r="H321" s="22" t="s">
        <v>119</v>
      </c>
      <c r="I321" s="22" t="s">
        <v>15</v>
      </c>
      <c r="J321" s="22" t="s">
        <v>120</v>
      </c>
      <c r="K321" s="22" t="s">
        <v>121</v>
      </c>
      <c r="L321" s="23">
        <v>2.86263373413828E-4</v>
      </c>
      <c r="M321" s="22">
        <v>1500</v>
      </c>
      <c r="N321" s="25">
        <v>1.0169045420034999</v>
      </c>
      <c r="O321" s="25">
        <v>1.7175802404829681E-2</v>
      </c>
      <c r="P321" s="26" t="str">
        <f>IF(COUNTIFS('Component Counts'!$A$2:$A$682,Leakers!A277)&gt;0,"yes","no")</f>
        <v>yes</v>
      </c>
      <c r="Q321" s="26" t="str">
        <f t="shared" si="4"/>
        <v>FID Only</v>
      </c>
      <c r="R321" s="20" t="s">
        <v>194</v>
      </c>
      <c r="S321" s="20" t="s">
        <v>156</v>
      </c>
      <c r="T321" s="20" t="s">
        <v>194</v>
      </c>
      <c r="U321" s="20"/>
      <c r="V321" s="27">
        <v>79.370999999999995</v>
      </c>
      <c r="W321" s="27">
        <v>11.191000000000001</v>
      </c>
      <c r="X321" s="27">
        <v>4.0209999999999999</v>
      </c>
      <c r="Y321" s="27">
        <v>0.91599999999999993</v>
      </c>
      <c r="Z321" s="28">
        <v>0</v>
      </c>
      <c r="AA321" s="28" t="s">
        <v>211</v>
      </c>
      <c r="AB321" s="28">
        <v>5.0000000000000001E-3</v>
      </c>
      <c r="AC321" s="28">
        <v>1.7466151478025948E-2</v>
      </c>
    </row>
    <row r="322" spans="1:29" ht="15" customHeight="1" x14ac:dyDescent="0.25">
      <c r="A322" s="22" t="s">
        <v>98</v>
      </c>
      <c r="B322" s="22" t="s">
        <v>97</v>
      </c>
      <c r="C322" s="22" t="s">
        <v>45</v>
      </c>
      <c r="D322" s="22" t="s">
        <v>12</v>
      </c>
      <c r="E322" s="22" t="s">
        <v>16</v>
      </c>
      <c r="F322" s="22" t="s">
        <v>24</v>
      </c>
      <c r="G322" s="22" t="s">
        <v>24</v>
      </c>
      <c r="H322" s="22" t="s">
        <v>119</v>
      </c>
      <c r="I322" s="22" t="s">
        <v>15</v>
      </c>
      <c r="J322" s="22" t="s">
        <v>120</v>
      </c>
      <c r="K322" s="22" t="s">
        <v>121</v>
      </c>
      <c r="L322" s="23">
        <v>2.7884178765732797E-4</v>
      </c>
      <c r="M322" s="22">
        <v>1162</v>
      </c>
      <c r="N322" s="25">
        <v>1.0207718193480999</v>
      </c>
      <c r="O322" s="25">
        <v>1.6730507259439677E-2</v>
      </c>
      <c r="P322" s="26" t="str">
        <f>IF(COUNTIFS('Component Counts'!$A$2:$A$682,Leakers!A284)&gt;0,"yes","no")</f>
        <v>yes</v>
      </c>
      <c r="Q322" s="26" t="str">
        <f t="shared" ref="Q322:Q332" si="5">IF(J322="y",IF(K322="y","OGI and FID","FID Only"),IF(J322="n","OGI Only","OGI Only - No FID Survey"))</f>
        <v>FID Only</v>
      </c>
      <c r="R322" s="20" t="s">
        <v>193</v>
      </c>
      <c r="S322" s="20" t="s">
        <v>210</v>
      </c>
      <c r="T322" s="20" t="s">
        <v>210</v>
      </c>
      <c r="U322" s="20"/>
      <c r="V322" s="27">
        <v>93.241</v>
      </c>
      <c r="W322" s="27">
        <v>3.8079999999999998</v>
      </c>
      <c r="X322" s="27">
        <v>1.0649999999999999</v>
      </c>
      <c r="Y322" s="27">
        <v>0.25800000000000001</v>
      </c>
      <c r="Z322" s="28">
        <v>0</v>
      </c>
      <c r="AA322" s="28">
        <v>0</v>
      </c>
      <c r="AB322" s="28">
        <v>5.0000000000000001E-3</v>
      </c>
      <c r="AC322" s="28">
        <v>1.7078030333834829E-2</v>
      </c>
    </row>
    <row r="323" spans="1:29" ht="15" customHeight="1" x14ac:dyDescent="0.25">
      <c r="A323" s="22" t="s">
        <v>71</v>
      </c>
      <c r="B323" s="22" t="s">
        <v>70</v>
      </c>
      <c r="C323" s="22" t="s">
        <v>63</v>
      </c>
      <c r="D323" s="22" t="s">
        <v>12</v>
      </c>
      <c r="E323" s="22" t="s">
        <v>16</v>
      </c>
      <c r="F323" s="22" t="s">
        <v>17</v>
      </c>
      <c r="G323" s="22" t="s">
        <v>17</v>
      </c>
      <c r="H323" s="22" t="s">
        <v>119</v>
      </c>
      <c r="I323" s="22" t="s">
        <v>15</v>
      </c>
      <c r="J323" s="22" t="s">
        <v>120</v>
      </c>
      <c r="K323" s="22" t="s">
        <v>120</v>
      </c>
      <c r="L323" s="23">
        <v>2.7493640540105001E-4</v>
      </c>
      <c r="M323" s="22">
        <v>2800</v>
      </c>
      <c r="N323" s="25">
        <v>1.0169045420034999</v>
      </c>
      <c r="O323" s="25">
        <v>1.6496184324062999E-2</v>
      </c>
      <c r="P323" s="26" t="str">
        <f>IF(COUNTIFS('Component Counts'!$A$2:$A$682,Leakers!A279)&gt;0,"yes","no")</f>
        <v>yes</v>
      </c>
      <c r="Q323" s="26" t="str">
        <f t="shared" si="5"/>
        <v>OGI and FID</v>
      </c>
      <c r="R323" s="20" t="s">
        <v>194</v>
      </c>
      <c r="S323" s="20" t="s">
        <v>156</v>
      </c>
      <c r="T323" s="20" t="s">
        <v>194</v>
      </c>
      <c r="U323" s="20"/>
      <c r="V323" s="27">
        <v>79.370999999999995</v>
      </c>
      <c r="W323" s="27">
        <v>11.191000000000001</v>
      </c>
      <c r="X323" s="27">
        <v>4.0209999999999999</v>
      </c>
      <c r="Y323" s="27">
        <v>0.91599999999999993</v>
      </c>
      <c r="Z323" s="28">
        <v>0</v>
      </c>
      <c r="AA323" s="28" t="s">
        <v>211</v>
      </c>
      <c r="AB323" s="28">
        <v>5.0000000000000001E-3</v>
      </c>
      <c r="AC323" s="28">
        <v>1.6775044764866649E-2</v>
      </c>
    </row>
    <row r="324" spans="1:29" ht="15" customHeight="1" x14ac:dyDescent="0.25">
      <c r="A324" s="22" t="s">
        <v>71</v>
      </c>
      <c r="B324" s="22" t="s">
        <v>70</v>
      </c>
      <c r="C324" s="22" t="s">
        <v>63</v>
      </c>
      <c r="D324" s="22" t="s">
        <v>12</v>
      </c>
      <c r="E324" s="22" t="s">
        <v>16</v>
      </c>
      <c r="F324" s="22" t="s">
        <v>14</v>
      </c>
      <c r="G324" s="22" t="s">
        <v>14</v>
      </c>
      <c r="H324" s="22" t="s">
        <v>119</v>
      </c>
      <c r="I324" s="22" t="s">
        <v>15</v>
      </c>
      <c r="J324" s="22" t="s">
        <v>120</v>
      </c>
      <c r="K324" s="22" t="s">
        <v>121</v>
      </c>
      <c r="L324" s="23">
        <v>2.6978778357706099E-4</v>
      </c>
      <c r="M324" s="22">
        <v>4800</v>
      </c>
      <c r="N324" s="25">
        <v>1.0169045420034999</v>
      </c>
      <c r="O324" s="25">
        <v>1.6187267014623658E-2</v>
      </c>
      <c r="P324" s="26" t="str">
        <f>IF(COUNTIFS('Component Counts'!$A$2:$A$682,Leakers!A282)&gt;0,"yes","no")</f>
        <v>yes</v>
      </c>
      <c r="Q324" s="26" t="str">
        <f t="shared" si="5"/>
        <v>FID Only</v>
      </c>
      <c r="R324" s="20" t="s">
        <v>194</v>
      </c>
      <c r="S324" s="20" t="s">
        <v>156</v>
      </c>
      <c r="T324" s="20" t="s">
        <v>194</v>
      </c>
      <c r="U324" s="20"/>
      <c r="V324" s="27">
        <v>79.370999999999995</v>
      </c>
      <c r="W324" s="27">
        <v>11.191000000000001</v>
      </c>
      <c r="X324" s="27">
        <v>4.0209999999999999</v>
      </c>
      <c r="Y324" s="27">
        <v>0.91599999999999993</v>
      </c>
      <c r="Z324" s="28">
        <v>0</v>
      </c>
      <c r="AA324" s="28" t="s">
        <v>211</v>
      </c>
      <c r="AB324" s="28">
        <v>5.0000000000000001E-3</v>
      </c>
      <c r="AC324" s="28">
        <v>1.646090534979424E-2</v>
      </c>
    </row>
    <row r="325" spans="1:29" ht="15" customHeight="1" x14ac:dyDescent="0.25">
      <c r="A325" s="22" t="s">
        <v>72</v>
      </c>
      <c r="B325" s="22" t="s">
        <v>70</v>
      </c>
      <c r="C325" s="22" t="s">
        <v>63</v>
      </c>
      <c r="D325" s="22" t="s">
        <v>12</v>
      </c>
      <c r="E325" s="22" t="s">
        <v>16</v>
      </c>
      <c r="F325" s="22" t="s">
        <v>17</v>
      </c>
      <c r="G325" s="22" t="s">
        <v>17</v>
      </c>
      <c r="H325" s="22" t="s">
        <v>119</v>
      </c>
      <c r="I325" s="22" t="s">
        <v>15</v>
      </c>
      <c r="J325" s="22" t="s">
        <v>120</v>
      </c>
      <c r="K325" s="22" t="s">
        <v>121</v>
      </c>
      <c r="L325" s="23">
        <v>2.68904344845335E-4</v>
      </c>
      <c r="M325" s="22">
        <v>3000</v>
      </c>
      <c r="N325" s="25">
        <v>1.0257339811397601</v>
      </c>
      <c r="O325" s="25">
        <v>1.61342606907201E-2</v>
      </c>
      <c r="P325" s="26" t="str">
        <f>IF(COUNTIFS('Component Counts'!$A$2:$A$682,Leakers!A283)&gt;0,"yes","no")</f>
        <v>yes</v>
      </c>
      <c r="Q325" s="26" t="str">
        <f t="shared" si="5"/>
        <v>FID Only</v>
      </c>
      <c r="R325" s="20" t="s">
        <v>194</v>
      </c>
      <c r="S325" s="20" t="s">
        <v>214</v>
      </c>
      <c r="T325" s="20" t="s">
        <v>194</v>
      </c>
      <c r="U325" s="20"/>
      <c r="V325" s="27">
        <v>80.049000000000007</v>
      </c>
      <c r="W325" s="27">
        <v>11.529</v>
      </c>
      <c r="X325" s="27">
        <v>3.9649999999999999</v>
      </c>
      <c r="Y325" s="27">
        <v>0.748</v>
      </c>
      <c r="Z325" s="28">
        <v>0</v>
      </c>
      <c r="AA325" s="28">
        <v>1.9E-3</v>
      </c>
      <c r="AB325" s="28">
        <v>5.0000000000000001E-3</v>
      </c>
      <c r="AC325" s="28">
        <v>1.6549459451039035E-2</v>
      </c>
    </row>
    <row r="326" spans="1:29" ht="15" customHeight="1" x14ac:dyDescent="0.25">
      <c r="A326" s="22" t="s">
        <v>96</v>
      </c>
      <c r="B326" s="22" t="s">
        <v>97</v>
      </c>
      <c r="C326" s="22" t="s">
        <v>45</v>
      </c>
      <c r="D326" s="22" t="s">
        <v>12</v>
      </c>
      <c r="E326" s="22" t="s">
        <v>16</v>
      </c>
      <c r="F326" s="22" t="s">
        <v>14</v>
      </c>
      <c r="G326" s="22" t="s">
        <v>14</v>
      </c>
      <c r="H326" s="22" t="s">
        <v>28</v>
      </c>
      <c r="I326" s="22" t="s">
        <v>15</v>
      </c>
      <c r="J326" s="22" t="s">
        <v>120</v>
      </c>
      <c r="K326" s="22" t="s">
        <v>121</v>
      </c>
      <c r="L326" s="23">
        <v>2.6610742990427599E-4</v>
      </c>
      <c r="M326" s="22">
        <v>26200</v>
      </c>
      <c r="N326" s="25">
        <v>1.0167634012292199</v>
      </c>
      <c r="O326" s="25">
        <v>1.5966445794256559E-2</v>
      </c>
      <c r="P326" s="26" t="str">
        <f>IF(COUNTIFS('Component Counts'!$A$2:$A$682,Leakers!A289)&gt;0,"yes","no")</f>
        <v>yes</v>
      </c>
      <c r="Q326" s="26" t="str">
        <f t="shared" si="5"/>
        <v>FID Only</v>
      </c>
      <c r="R326" s="20" t="s">
        <v>193</v>
      </c>
      <c r="S326" s="20" t="s">
        <v>210</v>
      </c>
      <c r="T326" s="20" t="s">
        <v>210</v>
      </c>
      <c r="U326" s="20"/>
      <c r="V326" s="27">
        <v>93.433999999999997</v>
      </c>
      <c r="W326" s="27">
        <v>3.3959999999999999</v>
      </c>
      <c r="X326" s="27">
        <v>0.90600000000000003</v>
      </c>
      <c r="Y326" s="27">
        <v>0.20600000000000002</v>
      </c>
      <c r="Z326" s="28">
        <v>0</v>
      </c>
      <c r="AA326" s="28">
        <v>0</v>
      </c>
      <c r="AB326" s="28">
        <v>5.0000000000000001E-3</v>
      </c>
      <c r="AC326" s="28">
        <v>1.6234097731310366E-2</v>
      </c>
    </row>
    <row r="327" spans="1:29" ht="15" customHeight="1" x14ac:dyDescent="0.25">
      <c r="A327" s="22" t="s">
        <v>71</v>
      </c>
      <c r="B327" s="22" t="s">
        <v>70</v>
      </c>
      <c r="C327" s="22" t="s">
        <v>63</v>
      </c>
      <c r="D327" s="22" t="s">
        <v>12</v>
      </c>
      <c r="E327" s="22" t="s">
        <v>16</v>
      </c>
      <c r="F327" s="22" t="s">
        <v>17</v>
      </c>
      <c r="G327" s="22" t="s">
        <v>17</v>
      </c>
      <c r="H327" s="22" t="s">
        <v>119</v>
      </c>
      <c r="I327" s="22" t="s">
        <v>15</v>
      </c>
      <c r="J327" s="22" t="s">
        <v>120</v>
      </c>
      <c r="K327" s="22" t="s">
        <v>121</v>
      </c>
      <c r="L327" s="23">
        <v>2.5523682257980201E-4</v>
      </c>
      <c r="M327" s="22">
        <v>610</v>
      </c>
      <c r="N327" s="25">
        <v>0.98097788892129301</v>
      </c>
      <c r="O327" s="25">
        <v>1.5314209354788121E-2</v>
      </c>
      <c r="P327" s="26" t="str">
        <f>IF(COUNTIFS('Component Counts'!$A$2:$A$682,Leakers!A290)&gt;0,"yes","no")</f>
        <v>yes</v>
      </c>
      <c r="Q327" s="26" t="str">
        <f t="shared" si="5"/>
        <v>FID Only</v>
      </c>
      <c r="R327" s="20" t="s">
        <v>194</v>
      </c>
      <c r="S327" s="20" t="s">
        <v>210</v>
      </c>
      <c r="T327" s="20" t="s">
        <v>210</v>
      </c>
      <c r="U327" s="20"/>
      <c r="V327" s="27">
        <v>79.370999999999995</v>
      </c>
      <c r="W327" s="27">
        <v>11.191000000000001</v>
      </c>
      <c r="X327" s="27">
        <v>4.0209999999999999</v>
      </c>
      <c r="Y327" s="27">
        <v>0.91599999999999993</v>
      </c>
      <c r="Z327" s="28">
        <v>0</v>
      </c>
      <c r="AA327" s="28">
        <v>7.1999999999999998E-3</v>
      </c>
      <c r="AB327" s="28">
        <v>7.1999999999999998E-3</v>
      </c>
      <c r="AC327" s="28">
        <v>1.5022900763358778E-2</v>
      </c>
    </row>
    <row r="328" spans="1:29" ht="15" customHeight="1" x14ac:dyDescent="0.25">
      <c r="A328" s="22" t="s">
        <v>71</v>
      </c>
      <c r="B328" s="22" t="s">
        <v>70</v>
      </c>
      <c r="C328" s="22" t="s">
        <v>63</v>
      </c>
      <c r="D328" s="22" t="s">
        <v>12</v>
      </c>
      <c r="E328" s="22" t="s">
        <v>16</v>
      </c>
      <c r="F328" s="22" t="s">
        <v>17</v>
      </c>
      <c r="G328" s="22" t="s">
        <v>17</v>
      </c>
      <c r="H328" s="22" t="s">
        <v>119</v>
      </c>
      <c r="I328" s="22" t="s">
        <v>15</v>
      </c>
      <c r="J328" s="22" t="s">
        <v>120</v>
      </c>
      <c r="K328" s="22" t="s">
        <v>121</v>
      </c>
      <c r="L328" s="23">
        <v>2.5279733155789499E-4</v>
      </c>
      <c r="M328" s="22">
        <v>590</v>
      </c>
      <c r="N328" s="25">
        <v>1.0169045420034999</v>
      </c>
      <c r="O328" s="25">
        <v>1.51678398934737E-2</v>
      </c>
      <c r="P328" s="26" t="str">
        <f>IF(COUNTIFS('Component Counts'!$A$2:$A$682,Leakers!A286)&gt;0,"yes","no")</f>
        <v>yes</v>
      </c>
      <c r="Q328" s="26" t="str">
        <f t="shared" si="5"/>
        <v>FID Only</v>
      </c>
      <c r="R328" s="20" t="s">
        <v>194</v>
      </c>
      <c r="S328" s="20" t="s">
        <v>156</v>
      </c>
      <c r="T328" s="20" t="s">
        <v>194</v>
      </c>
      <c r="U328" s="20"/>
      <c r="V328" s="27">
        <v>79.370999999999995</v>
      </c>
      <c r="W328" s="27">
        <v>11.191000000000001</v>
      </c>
      <c r="X328" s="27">
        <v>4.0209999999999999</v>
      </c>
      <c r="Y328" s="27">
        <v>0.91599999999999993</v>
      </c>
      <c r="Z328" s="28">
        <v>0</v>
      </c>
      <c r="AA328" s="28" t="s">
        <v>211</v>
      </c>
      <c r="AB328" s="28">
        <v>5.0000000000000001E-3</v>
      </c>
      <c r="AC328" s="28">
        <v>1.5424245280055289E-2</v>
      </c>
    </row>
    <row r="329" spans="1:29" ht="15" customHeight="1" x14ac:dyDescent="0.25">
      <c r="A329" s="22" t="s">
        <v>72</v>
      </c>
      <c r="B329" s="22" t="s">
        <v>70</v>
      </c>
      <c r="C329" s="22" t="s">
        <v>63</v>
      </c>
      <c r="D329" s="22" t="s">
        <v>12</v>
      </c>
      <c r="E329" s="22" t="s">
        <v>16</v>
      </c>
      <c r="F329" s="22" t="s">
        <v>17</v>
      </c>
      <c r="G329" s="22" t="s">
        <v>17</v>
      </c>
      <c r="H329" s="22" t="s">
        <v>119</v>
      </c>
      <c r="I329" s="22" t="s">
        <v>15</v>
      </c>
      <c r="J329" s="22" t="s">
        <v>120</v>
      </c>
      <c r="K329" s="22" t="s">
        <v>121</v>
      </c>
      <c r="L329" s="23">
        <v>2.5253077818027998E-4</v>
      </c>
      <c r="M329" s="22">
        <v>658</v>
      </c>
      <c r="N329" s="25">
        <v>1.0257339811397601</v>
      </c>
      <c r="O329" s="25">
        <v>1.5151846690816798E-2</v>
      </c>
      <c r="P329" s="26" t="str">
        <f>IF(COUNTIFS('Component Counts'!$A$2:$A$682,Leakers!A287)&gt;0,"yes","no")</f>
        <v>yes</v>
      </c>
      <c r="Q329" s="26" t="str">
        <f t="shared" si="5"/>
        <v>FID Only</v>
      </c>
      <c r="R329" s="20" t="s">
        <v>194</v>
      </c>
      <c r="S329" s="20" t="s">
        <v>214</v>
      </c>
      <c r="T329" s="20" t="s">
        <v>194</v>
      </c>
      <c r="U329" s="20"/>
      <c r="V329" s="27">
        <v>80.049000000000007</v>
      </c>
      <c r="W329" s="27">
        <v>11.529</v>
      </c>
      <c r="X329" s="27">
        <v>3.9649999999999999</v>
      </c>
      <c r="Y329" s="27">
        <v>0.748</v>
      </c>
      <c r="Z329" s="28">
        <v>0</v>
      </c>
      <c r="AA329" s="28">
        <v>1.8E-3</v>
      </c>
      <c r="AB329" s="28">
        <v>5.0000000000000001E-3</v>
      </c>
      <c r="AC329" s="28">
        <v>1.5541764027790759E-2</v>
      </c>
    </row>
    <row r="330" spans="1:29" ht="15" customHeight="1" x14ac:dyDescent="0.25">
      <c r="A330" s="22" t="s">
        <v>96</v>
      </c>
      <c r="B330" s="22" t="s">
        <v>97</v>
      </c>
      <c r="C330" s="22" t="s">
        <v>45</v>
      </c>
      <c r="D330" s="22" t="s">
        <v>12</v>
      </c>
      <c r="E330" s="22" t="s">
        <v>16</v>
      </c>
      <c r="F330" s="22" t="s">
        <v>140</v>
      </c>
      <c r="G330" s="22" t="s">
        <v>24</v>
      </c>
      <c r="H330" s="22" t="s">
        <v>122</v>
      </c>
      <c r="I330" s="22" t="s">
        <v>15</v>
      </c>
      <c r="J330" s="22" t="s">
        <v>120</v>
      </c>
      <c r="K330" s="22" t="s">
        <v>121</v>
      </c>
      <c r="L330" s="23">
        <v>2.41002955385005E-4</v>
      </c>
      <c r="M330" s="22">
        <v>1545</v>
      </c>
      <c r="N330" s="25">
        <v>1.0167634012292199</v>
      </c>
      <c r="O330" s="25">
        <v>1.4460177323100299E-2</v>
      </c>
      <c r="P330" s="26" t="str">
        <f>IF(COUNTIFS('Component Counts'!$A$2:$A$682,Leakers!A292)&gt;0,"yes","no")</f>
        <v>yes</v>
      </c>
      <c r="Q330" s="26" t="str">
        <f t="shared" si="5"/>
        <v>FID Only</v>
      </c>
      <c r="R330" s="20" t="s">
        <v>193</v>
      </c>
      <c r="S330" s="20" t="s">
        <v>210</v>
      </c>
      <c r="T330" s="20" t="s">
        <v>210</v>
      </c>
      <c r="U330" s="20"/>
      <c r="V330" s="27">
        <v>93.433999999999997</v>
      </c>
      <c r="W330" s="27">
        <v>3.3959999999999999</v>
      </c>
      <c r="X330" s="27">
        <v>0.90600000000000003</v>
      </c>
      <c r="Y330" s="27">
        <v>0.20600000000000002</v>
      </c>
      <c r="Z330" s="28">
        <v>0</v>
      </c>
      <c r="AA330" s="28">
        <v>3.3999999999999998E-3</v>
      </c>
      <c r="AB330" s="28">
        <v>5.0000000000000001E-3</v>
      </c>
      <c r="AC330" s="28">
        <v>1.4702579077413163E-2</v>
      </c>
    </row>
    <row r="331" spans="1:29" ht="15" customHeight="1" x14ac:dyDescent="0.25">
      <c r="A331" s="22" t="s">
        <v>126</v>
      </c>
      <c r="B331" s="22" t="s">
        <v>38</v>
      </c>
      <c r="C331" s="22" t="s">
        <v>11</v>
      </c>
      <c r="D331" s="22" t="s">
        <v>32</v>
      </c>
      <c r="E331" s="22" t="s">
        <v>23</v>
      </c>
      <c r="F331" s="22" t="s">
        <v>24</v>
      </c>
      <c r="G331" s="22" t="s">
        <v>24</v>
      </c>
      <c r="H331" s="22" t="s">
        <v>119</v>
      </c>
      <c r="I331" s="22" t="s">
        <v>15</v>
      </c>
      <c r="J331" s="22" t="s">
        <v>156</v>
      </c>
      <c r="K331" s="22" t="s">
        <v>120</v>
      </c>
      <c r="L331" s="23">
        <v>1.90957188640234E-4</v>
      </c>
      <c r="M331" s="24"/>
      <c r="N331" s="25">
        <v>0.95953411290481105</v>
      </c>
      <c r="O331" s="25">
        <v>1.145743131841404E-2</v>
      </c>
      <c r="P331" s="26" t="str">
        <f>IF(COUNTIFS('Component Counts'!$A$2:$A$682,Leakers!A295)&gt;0,"yes","no")</f>
        <v>yes</v>
      </c>
      <c r="Q331" s="26" t="str">
        <f t="shared" si="5"/>
        <v>OGI Only - No FID Survey</v>
      </c>
      <c r="R331" s="20" t="s">
        <v>194</v>
      </c>
      <c r="S331" s="20" t="s">
        <v>156</v>
      </c>
      <c r="T331" s="20" t="s">
        <v>194</v>
      </c>
      <c r="U331" s="20"/>
      <c r="V331" s="27">
        <v>78.599999999999994</v>
      </c>
      <c r="W331" s="27">
        <v>5.7</v>
      </c>
      <c r="X331" s="27">
        <v>3.4</v>
      </c>
      <c r="Y331" s="27">
        <v>0.71350000000000002</v>
      </c>
      <c r="Z331" s="28">
        <v>0</v>
      </c>
      <c r="AA331" s="28" t="s">
        <v>211</v>
      </c>
      <c r="AB331" s="28">
        <v>5.0000000000000001E-3</v>
      </c>
      <c r="AC331" s="28">
        <v>1.0993796196282242E-2</v>
      </c>
    </row>
    <row r="332" spans="1:29" ht="15" customHeight="1" x14ac:dyDescent="0.25">
      <c r="A332" s="22" t="s">
        <v>124</v>
      </c>
      <c r="B332" s="22" t="s">
        <v>38</v>
      </c>
      <c r="C332" s="22" t="s">
        <v>11</v>
      </c>
      <c r="D332" s="22" t="s">
        <v>32</v>
      </c>
      <c r="E332" s="22" t="s">
        <v>16</v>
      </c>
      <c r="F332" s="22" t="s">
        <v>14</v>
      </c>
      <c r="G332" s="22" t="s">
        <v>14</v>
      </c>
      <c r="H332" s="22" t="s">
        <v>125</v>
      </c>
      <c r="I332" s="22" t="s">
        <v>15</v>
      </c>
      <c r="J332" s="22" t="s">
        <v>120</v>
      </c>
      <c r="K332" s="22" t="s">
        <v>121</v>
      </c>
      <c r="L332" s="23">
        <v>1.00193586632222E-4</v>
      </c>
      <c r="M332" s="22">
        <v>4500</v>
      </c>
      <c r="N332" s="25">
        <v>0.95953411290481105</v>
      </c>
      <c r="O332" s="25">
        <v>6.0116151979333204E-3</v>
      </c>
      <c r="P332" s="26" t="str">
        <f>IF(COUNTIFS('Component Counts'!$A$2:$A$682,Leakers!A307)&gt;0,"yes","no")</f>
        <v>yes</v>
      </c>
      <c r="Q332" s="26" t="str">
        <f t="shared" si="5"/>
        <v>FID Only</v>
      </c>
      <c r="R332" s="20" t="s">
        <v>194</v>
      </c>
      <c r="S332" s="20" t="s">
        <v>156</v>
      </c>
      <c r="T332" s="20" t="s">
        <v>194</v>
      </c>
      <c r="U332" s="20"/>
      <c r="V332" s="27">
        <v>78.599999999999994</v>
      </c>
      <c r="W332" s="27">
        <v>5.7</v>
      </c>
      <c r="X332" s="27">
        <v>3.4</v>
      </c>
      <c r="Y332" s="27">
        <v>0.71350000000000002</v>
      </c>
      <c r="Z332" s="28">
        <v>0</v>
      </c>
      <c r="AA332" s="28" t="s">
        <v>211</v>
      </c>
      <c r="AB332" s="28">
        <v>5.0000000000000001E-3</v>
      </c>
      <c r="AC332" s="28">
        <v>5.7683498560740162E-3</v>
      </c>
    </row>
    <row r="333" spans="1:29" ht="1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4"/>
      <c r="M333" s="2"/>
      <c r="N333" s="16"/>
      <c r="O333" s="16"/>
      <c r="T333" s="9"/>
      <c r="U333" s="9"/>
    </row>
    <row r="334" spans="1:29" x14ac:dyDescent="0.25">
      <c r="N334" s="17"/>
      <c r="O334" s="17"/>
      <c r="T334" s="9"/>
      <c r="U334" s="9"/>
    </row>
    <row r="335" spans="1:29" x14ac:dyDescent="0.25">
      <c r="O335" s="17"/>
      <c r="T335" s="9"/>
      <c r="U335" s="9"/>
    </row>
    <row r="336" spans="1:29" x14ac:dyDescent="0.25">
      <c r="O336" s="17"/>
      <c r="T336" s="9"/>
      <c r="U336" s="9"/>
    </row>
    <row r="337" spans="15:21" x14ac:dyDescent="0.25">
      <c r="O337" s="17"/>
      <c r="T337" s="9"/>
      <c r="U337" s="9"/>
    </row>
    <row r="338" spans="15:21" x14ac:dyDescent="0.25">
      <c r="O338" s="17"/>
      <c r="T338" s="9"/>
      <c r="U338" s="9"/>
    </row>
    <row r="339" spans="15:21" x14ac:dyDescent="0.25">
      <c r="O339" s="17"/>
      <c r="T339" s="9"/>
      <c r="U339" s="9"/>
    </row>
    <row r="340" spans="15:21" x14ac:dyDescent="0.25">
      <c r="O340" s="17"/>
      <c r="T340" s="9"/>
      <c r="U340" s="9"/>
    </row>
    <row r="341" spans="15:21" x14ac:dyDescent="0.25">
      <c r="T341" s="9"/>
      <c r="U341" s="9"/>
    </row>
    <row r="342" spans="15:21" x14ac:dyDescent="0.25">
      <c r="T342" s="9"/>
      <c r="U342" s="9"/>
    </row>
    <row r="343" spans="15:21" x14ac:dyDescent="0.25">
      <c r="T343" s="9"/>
      <c r="U343" s="9"/>
    </row>
    <row r="344" spans="15:21" x14ac:dyDescent="0.25">
      <c r="T344" s="9"/>
      <c r="U344" s="9"/>
    </row>
    <row r="345" spans="15:21" x14ac:dyDescent="0.25">
      <c r="T345" s="9"/>
      <c r="U345" s="9"/>
    </row>
    <row r="346" spans="15:21" x14ac:dyDescent="0.25">
      <c r="T346" s="9"/>
      <c r="U346" s="9"/>
    </row>
    <row r="347" spans="15:21" x14ac:dyDescent="0.25">
      <c r="T347" s="9"/>
      <c r="U347" s="9"/>
    </row>
    <row r="348" spans="15:21" x14ac:dyDescent="0.25">
      <c r="T348" s="9"/>
      <c r="U348" s="9"/>
    </row>
    <row r="349" spans="15:21" x14ac:dyDescent="0.25">
      <c r="T349" s="9"/>
      <c r="U349" s="9"/>
    </row>
    <row r="350" spans="15:21" x14ac:dyDescent="0.25">
      <c r="T350" s="9"/>
      <c r="U350" s="9"/>
    </row>
    <row r="351" spans="15:21" x14ac:dyDescent="0.25">
      <c r="T351" s="9"/>
      <c r="U351" s="9"/>
    </row>
    <row r="352" spans="15:21" x14ac:dyDescent="0.25">
      <c r="T352" s="9"/>
      <c r="U352" s="9"/>
    </row>
    <row r="353" spans="20:21" x14ac:dyDescent="0.25">
      <c r="T353" s="9"/>
      <c r="U353" s="9"/>
    </row>
    <row r="354" spans="20:21" x14ac:dyDescent="0.25">
      <c r="T354" s="9"/>
      <c r="U354" s="9"/>
    </row>
    <row r="355" spans="20:21" x14ac:dyDescent="0.25">
      <c r="T355" s="9"/>
      <c r="U355" s="9"/>
    </row>
    <row r="356" spans="20:21" x14ac:dyDescent="0.25">
      <c r="T356" s="9"/>
      <c r="U356" s="9"/>
    </row>
    <row r="357" spans="20:21" x14ac:dyDescent="0.25">
      <c r="T357" s="9"/>
      <c r="U357" s="9"/>
    </row>
    <row r="358" spans="20:21" x14ac:dyDescent="0.25">
      <c r="T358" s="9"/>
      <c r="U358" s="9"/>
    </row>
    <row r="359" spans="20:21" x14ac:dyDescent="0.25">
      <c r="T359" s="9"/>
      <c r="U359" s="9"/>
    </row>
    <row r="360" spans="20:21" x14ac:dyDescent="0.25">
      <c r="T360" s="9"/>
      <c r="U360" s="9"/>
    </row>
    <row r="361" spans="20:21" x14ac:dyDescent="0.25">
      <c r="T361" s="9"/>
      <c r="U361" s="9"/>
    </row>
    <row r="362" spans="20:21" x14ac:dyDescent="0.25">
      <c r="T362" s="9"/>
      <c r="U362" s="9"/>
    </row>
    <row r="363" spans="20:21" x14ac:dyDescent="0.25">
      <c r="T363" s="9"/>
      <c r="U363" s="9"/>
    </row>
    <row r="364" spans="20:21" x14ac:dyDescent="0.25">
      <c r="T364" s="9"/>
      <c r="U364" s="9"/>
    </row>
    <row r="365" spans="20:21" x14ac:dyDescent="0.25">
      <c r="T365" s="9"/>
      <c r="U365" s="9"/>
    </row>
    <row r="366" spans="20:21" x14ac:dyDescent="0.25">
      <c r="T366" s="9"/>
      <c r="U366" s="9"/>
    </row>
    <row r="367" spans="20:21" x14ac:dyDescent="0.25">
      <c r="T367" s="9"/>
      <c r="U367" s="9"/>
    </row>
    <row r="368" spans="20:21" x14ac:dyDescent="0.25">
      <c r="T368" s="9"/>
      <c r="U368" s="9"/>
    </row>
    <row r="369" spans="20:21" x14ac:dyDescent="0.25">
      <c r="T369" s="9"/>
      <c r="U369" s="9"/>
    </row>
    <row r="370" spans="20:21" x14ac:dyDescent="0.25">
      <c r="T370" s="9"/>
      <c r="U370" s="9"/>
    </row>
    <row r="371" spans="20:21" x14ac:dyDescent="0.25">
      <c r="T371" s="9"/>
      <c r="U371" s="9"/>
    </row>
    <row r="372" spans="20:21" x14ac:dyDescent="0.25">
      <c r="T372" s="9"/>
      <c r="U372" s="9"/>
    </row>
    <row r="373" spans="20:21" x14ac:dyDescent="0.25">
      <c r="T373" s="9"/>
      <c r="U373" s="9"/>
    </row>
    <row r="374" spans="20:21" x14ac:dyDescent="0.25">
      <c r="T374" s="9"/>
      <c r="U374" s="9"/>
    </row>
    <row r="375" spans="20:21" x14ac:dyDescent="0.25">
      <c r="T375" s="9"/>
      <c r="U375" s="9"/>
    </row>
    <row r="376" spans="20:21" x14ac:dyDescent="0.25">
      <c r="T376" s="9"/>
      <c r="U376" s="9"/>
    </row>
  </sheetData>
  <autoFilter ref="A1:AC332" xr:uid="{F3CBA7D7-F44B-4649-B360-8D55A8E551BC}"/>
  <sortState ref="A2:Q333">
    <sortCondition descending="1" ref="O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C26FBFB128E94F827A68F1FE60D242" ma:contentTypeVersion="0" ma:contentTypeDescription="Create a new document." ma:contentTypeScope="" ma:versionID="7aa1273d3bf44de9629765d4eba57df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4FB662-641E-42A8-921D-B47838C798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34FE54E-669A-4B90-9BB9-DB754A4CF4E0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841448B-D959-4830-A7A8-23DF698782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Header Descriptions</vt:lpstr>
      <vt:lpstr>Component Counts</vt:lpstr>
      <vt:lpstr>Leakers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 Schwan</dc:creator>
  <cp:lastModifiedBy>Adam Pacsi</cp:lastModifiedBy>
  <dcterms:created xsi:type="dcterms:W3CDTF">2018-02-05T18:01:49Z</dcterms:created>
  <dcterms:modified xsi:type="dcterms:W3CDTF">2019-03-26T19:46:51Z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0x0101003AC26FBFB128E94F827A68F1FE60D242</vt:lpwstr>
  </property>
</Properties>
</file>