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PROJECT - ASSC - Water\Rivers of Gold\papers\Elementa_Mercury\"/>
    </mc:Choice>
  </mc:AlternateContent>
  <xr:revisionPtr revIDLastSave="0" documentId="13_ncr:1_{F2B13EEE-BEDF-4635-B595-E055F9F0D907}" xr6:coauthVersionLast="41" xr6:coauthVersionMax="41" xr10:uidLastSave="{00000000-0000-0000-0000-000000000000}"/>
  <bookViews>
    <workbookView xWindow="-120" yWindow="-120" windowWidth="29040" windowHeight="15840" activeTab="3" xr2:uid="{00000000-000D-0000-FFFF-FFFF00000000}"/>
  </bookViews>
  <sheets>
    <sheet name="annual" sheetId="1" r:id="rId1"/>
    <sheet name="pyrites works" sheetId="2" r:id="rId2"/>
    <sheet name="districts + divisions" sheetId="3" r:id="rId3"/>
    <sheet name="Distric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0" i="3" l="1"/>
  <c r="T43" i="3"/>
  <c r="T40" i="3"/>
  <c r="T39" i="3"/>
  <c r="T38" i="3"/>
  <c r="T35" i="3"/>
  <c r="T34" i="3"/>
  <c r="T33" i="3"/>
  <c r="T32" i="3"/>
  <c r="T28" i="3"/>
  <c r="T27" i="3"/>
  <c r="T26" i="3"/>
  <c r="T25" i="3"/>
  <c r="T22" i="3"/>
  <c r="T21" i="3"/>
  <c r="T19" i="3"/>
  <c r="T18" i="3"/>
  <c r="T16" i="3"/>
  <c r="T15" i="3"/>
  <c r="T14" i="3"/>
  <c r="T13" i="3"/>
  <c r="T10" i="3"/>
  <c r="T9" i="3"/>
  <c r="T8" i="3"/>
  <c r="T7" i="3"/>
  <c r="T6" i="3"/>
  <c r="T5" i="3"/>
  <c r="T4" i="3"/>
  <c r="T3" i="3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R49" i="3" l="1"/>
  <c r="R50" i="3"/>
  <c r="R51" i="3"/>
  <c r="R52" i="3"/>
  <c r="R38" i="3"/>
  <c r="R39" i="3"/>
  <c r="R40" i="3"/>
  <c r="R41" i="3"/>
  <c r="R42" i="3"/>
  <c r="R43" i="3"/>
  <c r="R44" i="3"/>
  <c r="R32" i="3"/>
  <c r="R33" i="3"/>
  <c r="R34" i="3"/>
  <c r="R35" i="3"/>
  <c r="R25" i="3"/>
  <c r="R26" i="3"/>
  <c r="R27" i="3"/>
  <c r="R28" i="3"/>
  <c r="R29" i="3"/>
  <c r="R13" i="3"/>
  <c r="R14" i="3"/>
  <c r="R15" i="3"/>
  <c r="R16" i="3"/>
  <c r="R17" i="3"/>
  <c r="R18" i="3"/>
  <c r="R19" i="3"/>
  <c r="R20" i="3"/>
  <c r="R21" i="3"/>
  <c r="R22" i="3"/>
  <c r="R4" i="3"/>
  <c r="R5" i="3"/>
  <c r="R6" i="3"/>
  <c r="R7" i="3"/>
  <c r="R8" i="3"/>
  <c r="R9" i="3"/>
  <c r="R10" i="3"/>
  <c r="R3" i="3"/>
</calcChain>
</file>

<file path=xl/sharedStrings.xml><?xml version="1.0" encoding="utf-8"?>
<sst xmlns="http://schemas.openxmlformats.org/spreadsheetml/2006/main" count="82" uniqueCount="65">
  <si>
    <t>Pyrites</t>
  </si>
  <si>
    <t>tons</t>
  </si>
  <si>
    <t>year</t>
  </si>
  <si>
    <t>1869-1886</t>
  </si>
  <si>
    <t>MSV 1895 for 1896:10</t>
  </si>
  <si>
    <t>MSV 1889 for 1890:104</t>
  </si>
  <si>
    <t>MSV 1890 for 1891:111</t>
  </si>
  <si>
    <t>MSV 1891 for 1892:106</t>
  </si>
  <si>
    <t>MSV 1892 for 1893:12</t>
  </si>
  <si>
    <t>MSV 1893 for 1894:12</t>
  </si>
  <si>
    <t>MSV 1894 for 1895:14</t>
  </si>
  <si>
    <t>MSV 1914 for 1915:16</t>
  </si>
  <si>
    <t>references</t>
  </si>
  <si>
    <t>Ballarat</t>
  </si>
  <si>
    <t>Central</t>
  </si>
  <si>
    <t>Creswick</t>
  </si>
  <si>
    <t>Steiglitz</t>
  </si>
  <si>
    <t>Blackwood</t>
  </si>
  <si>
    <t>Beechworth</t>
  </si>
  <si>
    <t>Buckland</t>
  </si>
  <si>
    <t>Sandhurst</t>
  </si>
  <si>
    <t>Maryborough</t>
  </si>
  <si>
    <t>Castlemaine</t>
  </si>
  <si>
    <t>Fryers Creek</t>
  </si>
  <si>
    <t>Hepburn</t>
  </si>
  <si>
    <t>Ararat</t>
  </si>
  <si>
    <t>Gippsland</t>
  </si>
  <si>
    <t>Stringers Creek</t>
  </si>
  <si>
    <t>Smythesdale</t>
  </si>
  <si>
    <t>Woods Point</t>
  </si>
  <si>
    <t>St Arnaud North</t>
  </si>
  <si>
    <t>Redbank St Arnaud Sth</t>
  </si>
  <si>
    <t>Tarrangower</t>
  </si>
  <si>
    <t>Crooked River</t>
  </si>
  <si>
    <t>Dunolly Tarnagulla</t>
  </si>
  <si>
    <t>Buninyong</t>
  </si>
  <si>
    <t>Heathcote</t>
  </si>
  <si>
    <t>Gaffneys Creek</t>
  </si>
  <si>
    <t>Waranga Nth</t>
  </si>
  <si>
    <t>Bendoc</t>
  </si>
  <si>
    <t>Jamieson</t>
  </si>
  <si>
    <t>Taradale + Kyneton</t>
  </si>
  <si>
    <t>Aberfeldy</t>
  </si>
  <si>
    <t>Alexandra</t>
  </si>
  <si>
    <t>Yackandandah Sth</t>
  </si>
  <si>
    <t>Wandiligong</t>
  </si>
  <si>
    <t>St Andrews</t>
  </si>
  <si>
    <t>pyrites tons per year</t>
  </si>
  <si>
    <t>Gordon</t>
  </si>
  <si>
    <t>Clunes</t>
  </si>
  <si>
    <t>Mitta Mitta Nth</t>
  </si>
  <si>
    <t>Bethanga</t>
  </si>
  <si>
    <t>Inglewood</t>
  </si>
  <si>
    <t>Eaglehawk</t>
  </si>
  <si>
    <t>Blue Mountain Nth</t>
  </si>
  <si>
    <t>totals</t>
  </si>
  <si>
    <t>MSV 1869 for 1870:11</t>
  </si>
  <si>
    <t>MSV 1870 for 1871:30</t>
  </si>
  <si>
    <t>MSV 1871 for 1872:8</t>
  </si>
  <si>
    <t>MSV 1872 for 1873:8</t>
  </si>
  <si>
    <t>MSV 1873 for 1874:8</t>
  </si>
  <si>
    <t>pyrites works</t>
  </si>
  <si>
    <t>tonnes</t>
  </si>
  <si>
    <t>pyrites tons</t>
  </si>
  <si>
    <t>gold ozs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</si>
</sst>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workbookViewId="0">
      <selection activeCell="J14" sqref="J14"/>
    </sheetView>
  </sheetViews>
  <sheetFormatPr defaultRowHeight="15" x14ac:dyDescent="0.25"/>
  <cols>
    <col min="1" max="1" width="17.140625" customWidth="1"/>
    <col min="2" max="5" width="12.5703125" customWidth="1"/>
    <col min="6" max="6" width="26.42578125" customWidth="1"/>
  </cols>
  <sheetData>
    <row r="1" spans="1:6" ht="15.75" x14ac:dyDescent="0.25">
      <c r="A1" s="2" t="s">
        <v>0</v>
      </c>
      <c r="B1" s="2"/>
      <c r="C1" s="2"/>
      <c r="D1" s="2"/>
      <c r="E1" s="2"/>
    </row>
    <row r="2" spans="1:6" ht="15.75" x14ac:dyDescent="0.25">
      <c r="A2" s="2" t="s">
        <v>2</v>
      </c>
      <c r="B2" s="2" t="s">
        <v>1</v>
      </c>
      <c r="C2" s="2">
        <v>1.016046</v>
      </c>
      <c r="D2" s="2" t="s">
        <v>62</v>
      </c>
      <c r="E2" s="2"/>
      <c r="F2" s="2" t="s">
        <v>12</v>
      </c>
    </row>
    <row r="3" spans="1:6" x14ac:dyDescent="0.25">
      <c r="A3" t="s">
        <v>3</v>
      </c>
      <c r="B3" s="1">
        <v>124245</v>
      </c>
      <c r="C3" s="1"/>
      <c r="D3" s="1"/>
      <c r="E3" s="1"/>
      <c r="F3" t="s">
        <v>4</v>
      </c>
    </row>
    <row r="4" spans="1:6" x14ac:dyDescent="0.25">
      <c r="A4">
        <v>1869</v>
      </c>
      <c r="B4" s="1">
        <v>1400</v>
      </c>
      <c r="C4" s="1"/>
      <c r="D4" s="1">
        <f t="shared" ref="D4:D25" si="0">B4*$C$2</f>
        <v>1422.4644000000001</v>
      </c>
      <c r="E4" s="1"/>
      <c r="F4" t="s">
        <v>56</v>
      </c>
    </row>
    <row r="5" spans="1:6" x14ac:dyDescent="0.25">
      <c r="A5">
        <v>1870</v>
      </c>
      <c r="B5" s="1">
        <v>3180</v>
      </c>
      <c r="C5" s="1"/>
      <c r="D5" s="1">
        <f t="shared" si="0"/>
        <v>3231.02628</v>
      </c>
      <c r="E5" s="1"/>
      <c r="F5" t="s">
        <v>57</v>
      </c>
    </row>
    <row r="6" spans="1:6" x14ac:dyDescent="0.25">
      <c r="A6">
        <v>1871</v>
      </c>
      <c r="B6" s="1">
        <v>3562</v>
      </c>
      <c r="C6" s="1"/>
      <c r="D6" s="1">
        <f t="shared" si="0"/>
        <v>3619.1558519999999</v>
      </c>
      <c r="E6" s="1"/>
      <c r="F6" t="s">
        <v>58</v>
      </c>
    </row>
    <row r="7" spans="1:6" x14ac:dyDescent="0.25">
      <c r="A7">
        <v>1872</v>
      </c>
      <c r="B7" s="1">
        <v>5008</v>
      </c>
      <c r="C7" s="1"/>
      <c r="D7" s="1">
        <f t="shared" si="0"/>
        <v>5088.3583680000002</v>
      </c>
      <c r="E7" s="1"/>
      <c r="F7" t="s">
        <v>59</v>
      </c>
    </row>
    <row r="8" spans="1:6" x14ac:dyDescent="0.25">
      <c r="A8">
        <v>1873</v>
      </c>
      <c r="B8" s="1">
        <v>5568</v>
      </c>
      <c r="C8" s="1"/>
      <c r="D8" s="1">
        <f t="shared" si="0"/>
        <v>5657.3441279999997</v>
      </c>
      <c r="E8" s="1"/>
      <c r="F8" t="s">
        <v>60</v>
      </c>
    </row>
    <row r="9" spans="1:6" x14ac:dyDescent="0.25">
      <c r="A9">
        <v>1874</v>
      </c>
      <c r="B9" s="1">
        <v>6725</v>
      </c>
      <c r="C9" s="1"/>
      <c r="D9" s="1">
        <f t="shared" si="0"/>
        <v>6832.9093499999999</v>
      </c>
      <c r="E9" s="1"/>
    </row>
    <row r="10" spans="1:6" x14ac:dyDescent="0.25">
      <c r="A10">
        <v>1875</v>
      </c>
      <c r="B10" s="1">
        <v>7499</v>
      </c>
      <c r="C10" s="1"/>
      <c r="D10" s="1">
        <f t="shared" si="0"/>
        <v>7619.3289539999996</v>
      </c>
      <c r="E10" s="1"/>
    </row>
    <row r="11" spans="1:6" x14ac:dyDescent="0.25">
      <c r="A11">
        <v>1876</v>
      </c>
      <c r="B11" s="1">
        <v>7057</v>
      </c>
      <c r="C11" s="1"/>
      <c r="D11" s="1">
        <f t="shared" si="0"/>
        <v>7170.2366220000004</v>
      </c>
      <c r="E11" s="1"/>
    </row>
    <row r="12" spans="1:6" x14ac:dyDescent="0.25">
      <c r="A12">
        <v>1877</v>
      </c>
      <c r="B12" s="1">
        <v>7359</v>
      </c>
      <c r="C12" s="1"/>
      <c r="D12" s="1">
        <f t="shared" si="0"/>
        <v>7477.0825139999997</v>
      </c>
      <c r="E12" s="1"/>
    </row>
    <row r="13" spans="1:6" x14ac:dyDescent="0.25">
      <c r="A13">
        <v>1878</v>
      </c>
      <c r="B13" s="1">
        <v>5375</v>
      </c>
      <c r="C13" s="1"/>
      <c r="D13" s="1">
        <f t="shared" si="0"/>
        <v>5461.2472500000003</v>
      </c>
      <c r="E13" s="1"/>
    </row>
    <row r="14" spans="1:6" x14ac:dyDescent="0.25">
      <c r="A14">
        <v>1879</v>
      </c>
      <c r="B14" s="1">
        <v>5304</v>
      </c>
      <c r="C14" s="1"/>
      <c r="D14" s="1">
        <f t="shared" si="0"/>
        <v>5389.1079840000002</v>
      </c>
      <c r="E14" s="1"/>
    </row>
    <row r="15" spans="1:6" x14ac:dyDescent="0.25">
      <c r="A15">
        <v>1880</v>
      </c>
      <c r="B15" s="1">
        <v>8038</v>
      </c>
      <c r="C15" s="1"/>
      <c r="D15" s="1">
        <f t="shared" si="0"/>
        <v>8166.9777480000002</v>
      </c>
      <c r="E15" s="1"/>
    </row>
    <row r="16" spans="1:6" x14ac:dyDescent="0.25">
      <c r="A16">
        <v>1881</v>
      </c>
      <c r="B16" s="1">
        <v>5967</v>
      </c>
      <c r="C16" s="1"/>
      <c r="D16" s="1">
        <f t="shared" si="0"/>
        <v>6062.7464820000005</v>
      </c>
      <c r="E16" s="1"/>
    </row>
    <row r="17" spans="1:6" x14ac:dyDescent="0.25">
      <c r="A17">
        <v>1882</v>
      </c>
      <c r="B17" s="1">
        <v>6958</v>
      </c>
      <c r="C17" s="1"/>
      <c r="D17" s="1">
        <f t="shared" si="0"/>
        <v>7069.6480680000004</v>
      </c>
      <c r="E17" s="1"/>
    </row>
    <row r="18" spans="1:6" x14ac:dyDescent="0.25">
      <c r="A18">
        <v>1883</v>
      </c>
      <c r="B18" s="1">
        <v>7675</v>
      </c>
      <c r="C18" s="1"/>
      <c r="D18" s="1">
        <f t="shared" si="0"/>
        <v>7798.1530499999999</v>
      </c>
      <c r="E18" s="1"/>
    </row>
    <row r="19" spans="1:6" x14ac:dyDescent="0.25">
      <c r="A19">
        <v>1884</v>
      </c>
      <c r="B19" s="1">
        <v>7087</v>
      </c>
      <c r="C19" s="1"/>
      <c r="D19" s="1">
        <f t="shared" si="0"/>
        <v>7200.7180019999996</v>
      </c>
      <c r="E19" s="1"/>
    </row>
    <row r="20" spans="1:6" x14ac:dyDescent="0.25">
      <c r="A20">
        <v>1885</v>
      </c>
      <c r="B20" s="1">
        <v>14521</v>
      </c>
      <c r="C20" s="1"/>
      <c r="D20" s="1">
        <f t="shared" si="0"/>
        <v>14754.003966</v>
      </c>
      <c r="E20" s="1"/>
    </row>
    <row r="21" spans="1:6" x14ac:dyDescent="0.25">
      <c r="A21">
        <v>1886</v>
      </c>
      <c r="B21" s="1">
        <v>6533</v>
      </c>
      <c r="C21" s="1"/>
      <c r="D21" s="1">
        <f t="shared" si="0"/>
        <v>6637.8285180000003</v>
      </c>
      <c r="E21" s="1"/>
    </row>
    <row r="22" spans="1:6" x14ac:dyDescent="0.25">
      <c r="A22">
        <v>1887</v>
      </c>
      <c r="B22" s="1">
        <v>4541</v>
      </c>
      <c r="C22" s="1"/>
      <c r="D22" s="1">
        <f t="shared" si="0"/>
        <v>4613.8648860000003</v>
      </c>
      <c r="E22" s="1"/>
    </row>
    <row r="23" spans="1:6" x14ac:dyDescent="0.25">
      <c r="A23">
        <v>1888</v>
      </c>
      <c r="B23" s="1">
        <v>4881</v>
      </c>
      <c r="C23" s="1"/>
      <c r="D23" s="1">
        <f t="shared" si="0"/>
        <v>4959.3205260000004</v>
      </c>
      <c r="E23" s="1"/>
    </row>
    <row r="24" spans="1:6" x14ac:dyDescent="0.25">
      <c r="A24">
        <v>1889</v>
      </c>
      <c r="B24">
        <v>5279</v>
      </c>
      <c r="D24" s="1">
        <f t="shared" si="0"/>
        <v>5363.7068339999996</v>
      </c>
      <c r="F24" t="s">
        <v>5</v>
      </c>
    </row>
    <row r="25" spans="1:6" x14ac:dyDescent="0.25">
      <c r="A25">
        <v>1890</v>
      </c>
      <c r="B25">
        <v>5560</v>
      </c>
      <c r="D25" s="1">
        <f t="shared" si="0"/>
        <v>5649.21576</v>
      </c>
      <c r="F25" t="s">
        <v>6</v>
      </c>
    </row>
    <row r="26" spans="1:6" x14ac:dyDescent="0.25">
      <c r="A26">
        <v>1891</v>
      </c>
      <c r="B26">
        <v>5789</v>
      </c>
      <c r="D26" s="1">
        <f>SUM(D4:D25)</f>
        <v>137244.44554199997</v>
      </c>
      <c r="F26" t="s">
        <v>7</v>
      </c>
    </row>
    <row r="27" spans="1:6" x14ac:dyDescent="0.25">
      <c r="A27">
        <v>1892</v>
      </c>
      <c r="B27">
        <v>6717</v>
      </c>
      <c r="D27" s="1"/>
      <c r="F27" t="s">
        <v>8</v>
      </c>
    </row>
    <row r="28" spans="1:6" x14ac:dyDescent="0.25">
      <c r="A28">
        <v>1893</v>
      </c>
      <c r="B28">
        <v>5507</v>
      </c>
      <c r="F28" t="s">
        <v>9</v>
      </c>
    </row>
    <row r="29" spans="1:6" x14ac:dyDescent="0.25">
      <c r="A29">
        <v>1894</v>
      </c>
      <c r="B29">
        <v>5865</v>
      </c>
      <c r="F29" t="s">
        <v>10</v>
      </c>
    </row>
    <row r="30" spans="1:6" x14ac:dyDescent="0.25">
      <c r="A30">
        <v>1895</v>
      </c>
      <c r="B30">
        <v>5181</v>
      </c>
      <c r="F30" t="s">
        <v>4</v>
      </c>
    </row>
    <row r="31" spans="1:6" x14ac:dyDescent="0.25">
      <c r="A31">
        <v>1896</v>
      </c>
    </row>
    <row r="32" spans="1:6" x14ac:dyDescent="0.25">
      <c r="A32">
        <v>1897</v>
      </c>
    </row>
    <row r="33" spans="1:1" x14ac:dyDescent="0.25">
      <c r="A33">
        <v>1898</v>
      </c>
    </row>
    <row r="34" spans="1:1" x14ac:dyDescent="0.25">
      <c r="A34">
        <v>1899</v>
      </c>
    </row>
    <row r="35" spans="1:1" x14ac:dyDescent="0.25">
      <c r="A35">
        <v>1900</v>
      </c>
    </row>
    <row r="36" spans="1:1" x14ac:dyDescent="0.25">
      <c r="A36">
        <v>1901</v>
      </c>
    </row>
    <row r="37" spans="1:1" x14ac:dyDescent="0.25">
      <c r="A37">
        <v>1902</v>
      </c>
    </row>
    <row r="38" spans="1:1" x14ac:dyDescent="0.25">
      <c r="A38">
        <v>1903</v>
      </c>
    </row>
    <row r="39" spans="1:1" x14ac:dyDescent="0.25">
      <c r="A39">
        <v>1904</v>
      </c>
    </row>
    <row r="40" spans="1:1" x14ac:dyDescent="0.25">
      <c r="A40">
        <v>1905</v>
      </c>
    </row>
    <row r="41" spans="1:1" x14ac:dyDescent="0.25">
      <c r="A41">
        <v>1906</v>
      </c>
    </row>
    <row r="42" spans="1:1" x14ac:dyDescent="0.25">
      <c r="A42">
        <v>1907</v>
      </c>
    </row>
    <row r="43" spans="1:1" x14ac:dyDescent="0.25">
      <c r="A43">
        <v>1908</v>
      </c>
    </row>
    <row r="44" spans="1:1" x14ac:dyDescent="0.25">
      <c r="A44">
        <v>1909</v>
      </c>
    </row>
    <row r="45" spans="1:1" x14ac:dyDescent="0.25">
      <c r="A45">
        <v>1910</v>
      </c>
    </row>
    <row r="46" spans="1:1" x14ac:dyDescent="0.25">
      <c r="A46">
        <v>1911</v>
      </c>
    </row>
    <row r="47" spans="1:1" x14ac:dyDescent="0.25">
      <c r="A47">
        <v>1912</v>
      </c>
    </row>
    <row r="48" spans="1:1" x14ac:dyDescent="0.25">
      <c r="A48">
        <v>1913</v>
      </c>
    </row>
    <row r="49" spans="1:6" x14ac:dyDescent="0.25">
      <c r="A49">
        <v>1914</v>
      </c>
      <c r="B49">
        <v>9936</v>
      </c>
      <c r="F49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DE4E-5F7B-409E-8071-ECD39DCB0593}">
  <dimension ref="A1:B23"/>
  <sheetViews>
    <sheetView workbookViewId="0">
      <selection activeCell="B22" sqref="B22"/>
    </sheetView>
  </sheetViews>
  <sheetFormatPr defaultRowHeight="15" x14ac:dyDescent="0.25"/>
  <sheetData>
    <row r="1" spans="1:2" ht="30" x14ac:dyDescent="0.25">
      <c r="A1" s="3" t="s">
        <v>2</v>
      </c>
      <c r="B1" s="6" t="s">
        <v>61</v>
      </c>
    </row>
    <row r="2" spans="1:2" x14ac:dyDescent="0.25">
      <c r="A2">
        <v>1869</v>
      </c>
    </row>
    <row r="3" spans="1:2" x14ac:dyDescent="0.25">
      <c r="A3">
        <v>1870</v>
      </c>
    </row>
    <row r="4" spans="1:2" x14ac:dyDescent="0.25">
      <c r="A4">
        <v>1871</v>
      </c>
    </row>
    <row r="5" spans="1:2" x14ac:dyDescent="0.25">
      <c r="A5">
        <v>1872</v>
      </c>
    </row>
    <row r="6" spans="1:2" x14ac:dyDescent="0.25">
      <c r="A6">
        <v>1873</v>
      </c>
    </row>
    <row r="7" spans="1:2" x14ac:dyDescent="0.25">
      <c r="A7">
        <v>1874</v>
      </c>
    </row>
    <row r="8" spans="1:2" x14ac:dyDescent="0.25">
      <c r="A8">
        <v>1875</v>
      </c>
    </row>
    <row r="9" spans="1:2" x14ac:dyDescent="0.25">
      <c r="A9">
        <v>1876</v>
      </c>
      <c r="B9">
        <v>34</v>
      </c>
    </row>
    <row r="10" spans="1:2" x14ac:dyDescent="0.25">
      <c r="A10">
        <v>1877</v>
      </c>
      <c r="B10">
        <v>37</v>
      </c>
    </row>
    <row r="11" spans="1:2" x14ac:dyDescent="0.25">
      <c r="A11">
        <v>1878</v>
      </c>
      <c r="B11">
        <v>45</v>
      </c>
    </row>
    <row r="12" spans="1:2" x14ac:dyDescent="0.25">
      <c r="A12">
        <v>1879</v>
      </c>
      <c r="B12">
        <v>43</v>
      </c>
    </row>
    <row r="13" spans="1:2" x14ac:dyDescent="0.25">
      <c r="A13">
        <v>1880</v>
      </c>
      <c r="B13">
        <v>41</v>
      </c>
    </row>
    <row r="14" spans="1:2" x14ac:dyDescent="0.25">
      <c r="A14">
        <v>1881</v>
      </c>
      <c r="B14">
        <v>46</v>
      </c>
    </row>
    <row r="15" spans="1:2" x14ac:dyDescent="0.25">
      <c r="A15">
        <v>1882</v>
      </c>
      <c r="B15">
        <v>47</v>
      </c>
    </row>
    <row r="16" spans="1:2" x14ac:dyDescent="0.25">
      <c r="A16">
        <v>1883</v>
      </c>
      <c r="B16">
        <v>38</v>
      </c>
    </row>
    <row r="17" spans="1:2" x14ac:dyDescent="0.25">
      <c r="A17">
        <v>1884</v>
      </c>
      <c r="B17">
        <v>32</v>
      </c>
    </row>
    <row r="18" spans="1:2" x14ac:dyDescent="0.25">
      <c r="A18">
        <v>1885</v>
      </c>
      <c r="B18">
        <v>33</v>
      </c>
    </row>
    <row r="19" spans="1:2" x14ac:dyDescent="0.25">
      <c r="A19">
        <v>1886</v>
      </c>
      <c r="B19">
        <v>27</v>
      </c>
    </row>
    <row r="20" spans="1:2" x14ac:dyDescent="0.25">
      <c r="A20">
        <v>1887</v>
      </c>
      <c r="B20">
        <v>25</v>
      </c>
    </row>
    <row r="21" spans="1:2" x14ac:dyDescent="0.25">
      <c r="A21">
        <v>1888</v>
      </c>
      <c r="B21">
        <v>26</v>
      </c>
    </row>
    <row r="22" spans="1:2" x14ac:dyDescent="0.25">
      <c r="A22">
        <v>1889</v>
      </c>
    </row>
    <row r="23" spans="1:2" x14ac:dyDescent="0.25">
      <c r="A23">
        <v>1890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F4B9-00D9-4B84-B31C-7104AB14FEB6}">
  <dimension ref="A1:U52"/>
  <sheetViews>
    <sheetView topLeftCell="A22" workbookViewId="0">
      <pane xSplit="1" topLeftCell="P1" activePane="topRight" state="frozen"/>
      <selection pane="topRight" activeCell="R47" sqref="R47"/>
    </sheetView>
  </sheetViews>
  <sheetFormatPr defaultRowHeight="15" x14ac:dyDescent="0.25"/>
  <cols>
    <col min="1" max="1" width="20.85546875" customWidth="1"/>
    <col min="18" max="18" width="9.140625" style="3"/>
    <col min="19" max="19" width="18.5703125" customWidth="1"/>
    <col min="20" max="20" width="13.42578125" customWidth="1"/>
  </cols>
  <sheetData>
    <row r="1" spans="1:21" ht="15.75" x14ac:dyDescent="0.25">
      <c r="A1" s="4" t="s">
        <v>47</v>
      </c>
      <c r="B1" s="2">
        <v>1869</v>
      </c>
      <c r="C1" s="3">
        <v>1870</v>
      </c>
      <c r="D1" s="3">
        <v>1871</v>
      </c>
      <c r="E1" s="3">
        <v>1872</v>
      </c>
      <c r="F1" s="3">
        <v>1873</v>
      </c>
      <c r="G1" s="3">
        <v>1874</v>
      </c>
      <c r="H1" s="3">
        <v>1875</v>
      </c>
      <c r="I1" s="3">
        <v>1876</v>
      </c>
      <c r="J1" s="3">
        <v>1877</v>
      </c>
      <c r="K1" s="3">
        <v>1878</v>
      </c>
      <c r="L1" s="3">
        <v>1879</v>
      </c>
      <c r="M1" s="3">
        <v>1880</v>
      </c>
      <c r="N1" s="3">
        <v>1881</v>
      </c>
      <c r="O1" s="3">
        <v>1882</v>
      </c>
      <c r="P1" s="3">
        <v>1883</v>
      </c>
      <c r="Q1" s="3">
        <v>1884</v>
      </c>
      <c r="R1" s="3" t="s">
        <v>55</v>
      </c>
      <c r="S1" s="3"/>
      <c r="T1" s="3"/>
      <c r="U1" s="3"/>
    </row>
    <row r="2" spans="1:21" ht="15.75" x14ac:dyDescent="0.25">
      <c r="A2" s="2" t="s">
        <v>13</v>
      </c>
      <c r="S2" s="2">
        <v>1.016046</v>
      </c>
    </row>
    <row r="3" spans="1:21" x14ac:dyDescent="0.25">
      <c r="A3" t="s">
        <v>14</v>
      </c>
      <c r="B3">
        <v>98</v>
      </c>
      <c r="C3">
        <v>408</v>
      </c>
      <c r="D3">
        <v>192</v>
      </c>
      <c r="E3">
        <v>145</v>
      </c>
      <c r="F3">
        <v>154</v>
      </c>
      <c r="G3">
        <v>145</v>
      </c>
      <c r="H3">
        <v>153</v>
      </c>
      <c r="I3">
        <v>108</v>
      </c>
      <c r="J3">
        <v>103</v>
      </c>
      <c r="K3">
        <v>220</v>
      </c>
      <c r="L3">
        <v>65</v>
      </c>
      <c r="M3">
        <v>2200</v>
      </c>
      <c r="N3">
        <v>285</v>
      </c>
      <c r="O3">
        <v>687</v>
      </c>
      <c r="P3">
        <v>696</v>
      </c>
      <c r="Q3">
        <v>413</v>
      </c>
      <c r="R3" s="3">
        <f t="shared" ref="R3:R10" si="0">SUM(B3:Q3)</f>
        <v>6072</v>
      </c>
      <c r="T3" s="7">
        <f t="shared" ref="T3:T10" si="1">R3*$S$2</f>
        <v>6169.4313119999997</v>
      </c>
    </row>
    <row r="4" spans="1:21" x14ac:dyDescent="0.25">
      <c r="A4" t="s">
        <v>35</v>
      </c>
      <c r="E4">
        <v>19</v>
      </c>
      <c r="O4">
        <v>11</v>
      </c>
      <c r="P4">
        <v>161</v>
      </c>
      <c r="R4" s="3">
        <f t="shared" si="0"/>
        <v>191</v>
      </c>
      <c r="T4" s="7">
        <f t="shared" si="1"/>
        <v>194.064786</v>
      </c>
    </row>
    <row r="5" spans="1:21" x14ac:dyDescent="0.25">
      <c r="A5" t="s">
        <v>28</v>
      </c>
      <c r="C5">
        <v>7</v>
      </c>
      <c r="E5">
        <v>20</v>
      </c>
      <c r="R5" s="3">
        <f t="shared" si="0"/>
        <v>27</v>
      </c>
      <c r="T5" s="7">
        <f t="shared" si="1"/>
        <v>27.433242</v>
      </c>
    </row>
    <row r="6" spans="1:21" x14ac:dyDescent="0.25">
      <c r="A6" t="s">
        <v>15</v>
      </c>
      <c r="B6">
        <v>576</v>
      </c>
      <c r="C6">
        <v>1048</v>
      </c>
      <c r="D6">
        <v>1338</v>
      </c>
      <c r="E6">
        <v>1206</v>
      </c>
      <c r="F6">
        <v>1048</v>
      </c>
      <c r="G6">
        <v>678</v>
      </c>
      <c r="H6">
        <v>492</v>
      </c>
      <c r="I6">
        <v>634</v>
      </c>
      <c r="J6">
        <v>738</v>
      </c>
      <c r="K6">
        <v>745</v>
      </c>
      <c r="L6">
        <v>752</v>
      </c>
      <c r="M6">
        <v>711</v>
      </c>
      <c r="N6">
        <v>667</v>
      </c>
      <c r="O6">
        <v>246</v>
      </c>
      <c r="R6" s="3">
        <f t="shared" si="0"/>
        <v>10879</v>
      </c>
      <c r="T6" s="7">
        <f t="shared" si="1"/>
        <v>11053.564434</v>
      </c>
    </row>
    <row r="7" spans="1:21" x14ac:dyDescent="0.25">
      <c r="A7" t="s">
        <v>49</v>
      </c>
      <c r="O7">
        <v>283</v>
      </c>
      <c r="P7">
        <v>493</v>
      </c>
      <c r="Q7">
        <v>400</v>
      </c>
      <c r="R7" s="3">
        <f t="shared" si="0"/>
        <v>1176</v>
      </c>
      <c r="T7" s="7">
        <f t="shared" si="1"/>
        <v>1194.8700960000001</v>
      </c>
    </row>
    <row r="8" spans="1:21" x14ac:dyDescent="0.25">
      <c r="A8" t="s">
        <v>48</v>
      </c>
      <c r="N8">
        <v>55</v>
      </c>
      <c r="O8">
        <v>119</v>
      </c>
      <c r="P8">
        <v>32</v>
      </c>
      <c r="Q8">
        <v>7</v>
      </c>
      <c r="R8" s="3">
        <f t="shared" si="0"/>
        <v>213</v>
      </c>
      <c r="T8" s="7">
        <f t="shared" si="1"/>
        <v>216.417798</v>
      </c>
    </row>
    <row r="9" spans="1:21" x14ac:dyDescent="0.25">
      <c r="A9" t="s">
        <v>16</v>
      </c>
      <c r="B9">
        <v>37</v>
      </c>
      <c r="C9">
        <v>8</v>
      </c>
      <c r="G9">
        <v>5</v>
      </c>
      <c r="H9">
        <v>195</v>
      </c>
      <c r="I9">
        <v>201</v>
      </c>
      <c r="J9">
        <v>247</v>
      </c>
      <c r="K9">
        <v>443</v>
      </c>
      <c r="L9">
        <v>430</v>
      </c>
      <c r="M9">
        <v>527</v>
      </c>
      <c r="N9">
        <v>706</v>
      </c>
      <c r="O9">
        <v>762</v>
      </c>
      <c r="P9">
        <v>563</v>
      </c>
      <c r="Q9">
        <v>626</v>
      </c>
      <c r="R9" s="3">
        <f t="shared" si="0"/>
        <v>4750</v>
      </c>
      <c r="T9" s="7">
        <f t="shared" si="1"/>
        <v>4826.2184999999999</v>
      </c>
    </row>
    <row r="10" spans="1:21" x14ac:dyDescent="0.25">
      <c r="A10" t="s">
        <v>17</v>
      </c>
      <c r="B10">
        <v>4</v>
      </c>
      <c r="C10">
        <v>37</v>
      </c>
      <c r="F10">
        <v>60</v>
      </c>
      <c r="G10">
        <v>5</v>
      </c>
      <c r="H10">
        <v>150</v>
      </c>
      <c r="I10">
        <v>96</v>
      </c>
      <c r="J10">
        <v>70</v>
      </c>
      <c r="K10">
        <v>29</v>
      </c>
      <c r="L10">
        <v>39</v>
      </c>
      <c r="M10">
        <v>42</v>
      </c>
      <c r="N10">
        <v>34</v>
      </c>
      <c r="O10">
        <v>11</v>
      </c>
      <c r="P10">
        <v>31</v>
      </c>
      <c r="Q10">
        <v>17</v>
      </c>
      <c r="R10" s="3">
        <f t="shared" si="0"/>
        <v>625</v>
      </c>
      <c r="T10" s="7">
        <f t="shared" si="1"/>
        <v>635.02875000000006</v>
      </c>
    </row>
    <row r="11" spans="1:21" x14ac:dyDescent="0.25">
      <c r="T11" s="7"/>
    </row>
    <row r="12" spans="1:21" ht="15.75" x14ac:dyDescent="0.25">
      <c r="A12" s="2" t="s">
        <v>18</v>
      </c>
      <c r="T12" s="7"/>
    </row>
    <row r="13" spans="1:21" x14ac:dyDescent="0.25">
      <c r="A13" s="5" t="s">
        <v>18</v>
      </c>
      <c r="C13">
        <v>12</v>
      </c>
      <c r="E13">
        <v>40</v>
      </c>
      <c r="G13">
        <v>65</v>
      </c>
      <c r="H13">
        <v>82</v>
      </c>
      <c r="I13">
        <v>56</v>
      </c>
      <c r="J13">
        <v>40</v>
      </c>
      <c r="K13">
        <v>91</v>
      </c>
      <c r="L13">
        <v>39</v>
      </c>
      <c r="M13">
        <v>17</v>
      </c>
      <c r="N13">
        <v>51</v>
      </c>
      <c r="R13" s="3">
        <f t="shared" ref="R13:R22" si="2">SUM(B13:Q13)</f>
        <v>493</v>
      </c>
      <c r="T13" s="7">
        <f>R13*$S$2</f>
        <v>500.91067800000002</v>
      </c>
    </row>
    <row r="14" spans="1:21" x14ac:dyDescent="0.25">
      <c r="A14" s="5" t="s">
        <v>44</v>
      </c>
      <c r="D14">
        <v>1</v>
      </c>
      <c r="E14">
        <v>102</v>
      </c>
      <c r="F14">
        <v>114</v>
      </c>
      <c r="G14">
        <v>231</v>
      </c>
      <c r="I14">
        <v>78</v>
      </c>
      <c r="J14">
        <v>322</v>
      </c>
      <c r="K14">
        <v>159</v>
      </c>
      <c r="L14">
        <v>104</v>
      </c>
      <c r="M14">
        <v>63</v>
      </c>
      <c r="R14" s="3">
        <f t="shared" si="2"/>
        <v>1174</v>
      </c>
      <c r="T14" s="7">
        <f>R14*$S$2</f>
        <v>1192.838004</v>
      </c>
    </row>
    <row r="15" spans="1:21" x14ac:dyDescent="0.25">
      <c r="A15" s="5" t="s">
        <v>45</v>
      </c>
      <c r="K15">
        <v>164</v>
      </c>
      <c r="L15">
        <v>113</v>
      </c>
      <c r="M15">
        <v>165</v>
      </c>
      <c r="N15">
        <v>185</v>
      </c>
      <c r="O15">
        <v>100</v>
      </c>
      <c r="Q15">
        <v>112</v>
      </c>
      <c r="R15" s="3">
        <f t="shared" si="2"/>
        <v>839</v>
      </c>
      <c r="T15" s="7">
        <f>R15*$S$2</f>
        <v>852.46259399999997</v>
      </c>
    </row>
    <row r="16" spans="1:21" x14ac:dyDescent="0.25">
      <c r="A16" t="s">
        <v>19</v>
      </c>
      <c r="B16">
        <v>51</v>
      </c>
      <c r="C16">
        <v>49</v>
      </c>
      <c r="D16">
        <v>180</v>
      </c>
      <c r="E16">
        <v>212</v>
      </c>
      <c r="F16">
        <v>215</v>
      </c>
      <c r="G16">
        <v>162</v>
      </c>
      <c r="H16">
        <v>164</v>
      </c>
      <c r="I16">
        <v>242</v>
      </c>
      <c r="J16">
        <v>568</v>
      </c>
      <c r="M16">
        <v>31</v>
      </c>
      <c r="N16">
        <v>159</v>
      </c>
      <c r="O16">
        <v>125</v>
      </c>
      <c r="P16">
        <v>31</v>
      </c>
      <c r="R16" s="3">
        <f t="shared" si="2"/>
        <v>2189</v>
      </c>
      <c r="T16" s="7">
        <f>R16*$S$2</f>
        <v>2224.1246940000001</v>
      </c>
    </row>
    <row r="17" spans="1:20" x14ac:dyDescent="0.25">
      <c r="A17" t="s">
        <v>43</v>
      </c>
      <c r="J17">
        <v>1</v>
      </c>
      <c r="R17" s="3">
        <f t="shared" si="2"/>
        <v>1</v>
      </c>
      <c r="T17" s="7"/>
    </row>
    <row r="18" spans="1:20" x14ac:dyDescent="0.25">
      <c r="A18" t="s">
        <v>37</v>
      </c>
      <c r="F18">
        <v>46</v>
      </c>
      <c r="G18">
        <v>8</v>
      </c>
      <c r="H18">
        <v>24</v>
      </c>
      <c r="J18">
        <v>4</v>
      </c>
      <c r="K18">
        <v>16</v>
      </c>
      <c r="R18" s="3">
        <f t="shared" si="2"/>
        <v>98</v>
      </c>
      <c r="T18" s="7">
        <f>R18*$S$2</f>
        <v>99.572507999999999</v>
      </c>
    </row>
    <row r="19" spans="1:20" x14ac:dyDescent="0.25">
      <c r="A19" t="s">
        <v>29</v>
      </c>
      <c r="C19">
        <v>1</v>
      </c>
      <c r="D19">
        <v>73</v>
      </c>
      <c r="E19">
        <v>14</v>
      </c>
      <c r="F19">
        <v>16</v>
      </c>
      <c r="G19">
        <v>21</v>
      </c>
      <c r="I19">
        <v>77</v>
      </c>
      <c r="J19">
        <v>21</v>
      </c>
      <c r="R19" s="3">
        <f t="shared" si="2"/>
        <v>223</v>
      </c>
      <c r="T19" s="7">
        <f>R19*$S$2</f>
        <v>226.57825800000001</v>
      </c>
    </row>
    <row r="20" spans="1:20" x14ac:dyDescent="0.25">
      <c r="A20" t="s">
        <v>40</v>
      </c>
      <c r="G20">
        <v>10</v>
      </c>
      <c r="R20" s="3">
        <f t="shared" si="2"/>
        <v>10</v>
      </c>
      <c r="T20" s="7"/>
    </row>
    <row r="21" spans="1:20" x14ac:dyDescent="0.25">
      <c r="A21" t="s">
        <v>50</v>
      </c>
      <c r="O21">
        <v>9</v>
      </c>
      <c r="P21">
        <v>71</v>
      </c>
      <c r="Q21">
        <v>379</v>
      </c>
      <c r="R21" s="3">
        <f t="shared" si="2"/>
        <v>459</v>
      </c>
      <c r="T21" s="7">
        <f>R21*$S$2</f>
        <v>466.36511400000001</v>
      </c>
    </row>
    <row r="22" spans="1:20" x14ac:dyDescent="0.25">
      <c r="A22" t="s">
        <v>51</v>
      </c>
      <c r="O22">
        <v>233</v>
      </c>
      <c r="P22">
        <v>270</v>
      </c>
      <c r="Q22">
        <v>3</v>
      </c>
      <c r="R22" s="3">
        <f t="shared" si="2"/>
        <v>506</v>
      </c>
      <c r="T22" s="7">
        <f>R22*$S$2</f>
        <v>514.11927600000001</v>
      </c>
    </row>
    <row r="23" spans="1:20" x14ac:dyDescent="0.25">
      <c r="T23" s="7"/>
    </row>
    <row r="24" spans="1:20" ht="15.75" x14ac:dyDescent="0.25">
      <c r="A24" s="2" t="s">
        <v>20</v>
      </c>
      <c r="T24" s="7"/>
    </row>
    <row r="25" spans="1:20" x14ac:dyDescent="0.25">
      <c r="A25" t="s">
        <v>20</v>
      </c>
      <c r="B25">
        <v>465</v>
      </c>
      <c r="C25">
        <v>1030</v>
      </c>
      <c r="D25">
        <v>1460</v>
      </c>
      <c r="E25">
        <v>2557</v>
      </c>
      <c r="F25">
        <v>2939</v>
      </c>
      <c r="G25">
        <v>3621</v>
      </c>
      <c r="H25">
        <v>5174</v>
      </c>
      <c r="I25">
        <v>4986</v>
      </c>
      <c r="J25">
        <v>3306</v>
      </c>
      <c r="K25">
        <v>2639</v>
      </c>
      <c r="L25">
        <v>2980</v>
      </c>
      <c r="M25">
        <v>3652</v>
      </c>
      <c r="N25">
        <v>2900</v>
      </c>
      <c r="O25">
        <v>3581</v>
      </c>
      <c r="P25">
        <v>3443</v>
      </c>
      <c r="Q25">
        <v>2647</v>
      </c>
      <c r="R25" s="3">
        <f>SUM(B25:Q25)</f>
        <v>47380</v>
      </c>
      <c r="T25" s="7">
        <f>R25*$S$2</f>
        <v>48140.259480000001</v>
      </c>
    </row>
    <row r="26" spans="1:20" x14ac:dyDescent="0.25">
      <c r="A26" t="s">
        <v>53</v>
      </c>
      <c r="P26">
        <v>1209</v>
      </c>
      <c r="Q26">
        <v>1660</v>
      </c>
      <c r="R26" s="3">
        <f>SUM(B26:Q26)</f>
        <v>2869</v>
      </c>
      <c r="T26" s="7">
        <f>R26*$S$2</f>
        <v>2915.0359739999999</v>
      </c>
    </row>
    <row r="27" spans="1:20" x14ac:dyDescent="0.25">
      <c r="A27" t="s">
        <v>36</v>
      </c>
      <c r="E27">
        <v>7</v>
      </c>
      <c r="I27">
        <v>50</v>
      </c>
      <c r="J27">
        <v>144</v>
      </c>
      <c r="L27">
        <v>56</v>
      </c>
      <c r="M27">
        <v>7</v>
      </c>
      <c r="R27" s="3">
        <f>SUM(B27:Q27)</f>
        <v>264</v>
      </c>
      <c r="T27" s="7">
        <f>R27*$S$2</f>
        <v>268.23614400000002</v>
      </c>
    </row>
    <row r="28" spans="1:20" x14ac:dyDescent="0.25">
      <c r="A28" t="s">
        <v>52</v>
      </c>
      <c r="O28">
        <v>2</v>
      </c>
      <c r="Q28">
        <v>92</v>
      </c>
      <c r="R28" s="3">
        <f>SUM(B28:Q28)</f>
        <v>94</v>
      </c>
      <c r="T28" s="7">
        <f>R28*$S$2</f>
        <v>95.508324000000002</v>
      </c>
    </row>
    <row r="29" spans="1:20" x14ac:dyDescent="0.25">
      <c r="A29" t="s">
        <v>38</v>
      </c>
      <c r="F29">
        <v>14</v>
      </c>
      <c r="R29" s="3">
        <f>SUM(B29:Q29)</f>
        <v>14</v>
      </c>
      <c r="T29" s="7"/>
    </row>
    <row r="30" spans="1:20" x14ac:dyDescent="0.25">
      <c r="T30" s="7"/>
    </row>
    <row r="31" spans="1:20" ht="15.75" x14ac:dyDescent="0.25">
      <c r="A31" s="2" t="s">
        <v>21</v>
      </c>
      <c r="T31" s="7"/>
    </row>
    <row r="32" spans="1:20" x14ac:dyDescent="0.25">
      <c r="A32" t="s">
        <v>21</v>
      </c>
      <c r="B32">
        <v>23</v>
      </c>
      <c r="C32">
        <v>24</v>
      </c>
      <c r="D32">
        <v>23</v>
      </c>
      <c r="E32">
        <v>14</v>
      </c>
      <c r="F32">
        <v>54</v>
      </c>
      <c r="G32">
        <v>580</v>
      </c>
      <c r="H32">
        <v>1</v>
      </c>
      <c r="I32">
        <v>8</v>
      </c>
      <c r="J32">
        <v>13</v>
      </c>
      <c r="K32">
        <v>2</v>
      </c>
      <c r="L32">
        <v>33</v>
      </c>
      <c r="M32">
        <v>13</v>
      </c>
      <c r="R32" s="3">
        <f>SUM(B32:Q32)</f>
        <v>788</v>
      </c>
      <c r="T32" s="7">
        <f>R32*$S$2</f>
        <v>800.64424799999995</v>
      </c>
    </row>
    <row r="33" spans="1:20" x14ac:dyDescent="0.25">
      <c r="A33" t="s">
        <v>34</v>
      </c>
      <c r="D33">
        <v>23</v>
      </c>
      <c r="E33">
        <v>102</v>
      </c>
      <c r="I33">
        <v>1</v>
      </c>
      <c r="J33">
        <v>1</v>
      </c>
      <c r="L33">
        <v>15</v>
      </c>
      <c r="N33">
        <v>5</v>
      </c>
      <c r="Q33">
        <v>6</v>
      </c>
      <c r="R33" s="3">
        <f>SUM(B33:Q33)</f>
        <v>153</v>
      </c>
      <c r="T33" s="7">
        <f>R33*$S$2</f>
        <v>155.455038</v>
      </c>
    </row>
    <row r="34" spans="1:20" x14ac:dyDescent="0.25">
      <c r="A34" t="s">
        <v>31</v>
      </c>
      <c r="B34">
        <v>8</v>
      </c>
      <c r="C34">
        <v>377</v>
      </c>
      <c r="D34">
        <v>90</v>
      </c>
      <c r="E34">
        <v>98</v>
      </c>
      <c r="F34">
        <v>82</v>
      </c>
      <c r="G34">
        <v>20</v>
      </c>
      <c r="I34">
        <v>10</v>
      </c>
      <c r="J34">
        <v>1207</v>
      </c>
      <c r="R34" s="3">
        <f>SUM(B34:Q34)</f>
        <v>1892</v>
      </c>
      <c r="T34" s="7">
        <f>R34*$S$2</f>
        <v>1922.3590320000001</v>
      </c>
    </row>
    <row r="35" spans="1:20" x14ac:dyDescent="0.25">
      <c r="A35" t="s">
        <v>30</v>
      </c>
      <c r="C35">
        <v>7</v>
      </c>
      <c r="E35">
        <v>7</v>
      </c>
      <c r="F35">
        <v>238</v>
      </c>
      <c r="G35">
        <v>289</v>
      </c>
      <c r="H35">
        <v>390</v>
      </c>
      <c r="I35">
        <v>20</v>
      </c>
      <c r="N35">
        <v>240</v>
      </c>
      <c r="P35">
        <v>12</v>
      </c>
      <c r="R35" s="3">
        <f>SUM(B35:Q35)</f>
        <v>1203</v>
      </c>
      <c r="T35" s="7">
        <f>R35*$S$2</f>
        <v>1222.3033379999999</v>
      </c>
    </row>
    <row r="36" spans="1:20" x14ac:dyDescent="0.25">
      <c r="T36" s="7"/>
    </row>
    <row r="37" spans="1:20" ht="15.75" x14ac:dyDescent="0.25">
      <c r="A37" s="2" t="s">
        <v>22</v>
      </c>
      <c r="T37" s="7"/>
    </row>
    <row r="38" spans="1:20" x14ac:dyDescent="0.25">
      <c r="A38" s="5" t="s">
        <v>22</v>
      </c>
      <c r="F38">
        <v>245</v>
      </c>
      <c r="G38">
        <v>295</v>
      </c>
      <c r="H38">
        <v>303</v>
      </c>
      <c r="I38">
        <v>168</v>
      </c>
      <c r="J38">
        <v>356</v>
      </c>
      <c r="K38">
        <v>462</v>
      </c>
      <c r="L38">
        <v>461</v>
      </c>
      <c r="M38">
        <v>445</v>
      </c>
      <c r="N38">
        <v>502</v>
      </c>
      <c r="O38">
        <v>455</v>
      </c>
      <c r="P38">
        <v>418</v>
      </c>
      <c r="Q38">
        <v>472</v>
      </c>
      <c r="R38" s="3">
        <f t="shared" ref="R38:R44" si="3">SUM(B38:Q38)</f>
        <v>4582</v>
      </c>
      <c r="T38" s="7">
        <f>R38*$S$2</f>
        <v>4655.5227720000003</v>
      </c>
    </row>
    <row r="39" spans="1:20" x14ac:dyDescent="0.25">
      <c r="A39" t="s">
        <v>23</v>
      </c>
      <c r="B39">
        <v>2</v>
      </c>
      <c r="O39">
        <v>125</v>
      </c>
      <c r="P39">
        <v>42</v>
      </c>
      <c r="Q39">
        <v>37</v>
      </c>
      <c r="R39" s="3">
        <f t="shared" si="3"/>
        <v>206</v>
      </c>
      <c r="T39" s="7">
        <f>R39*$S$2</f>
        <v>209.305476</v>
      </c>
    </row>
    <row r="40" spans="1:20" x14ac:dyDescent="0.25">
      <c r="A40" t="s">
        <v>24</v>
      </c>
      <c r="B40">
        <v>28</v>
      </c>
      <c r="C40">
        <v>54</v>
      </c>
      <c r="D40">
        <v>19</v>
      </c>
      <c r="E40">
        <v>11</v>
      </c>
      <c r="F40">
        <v>12</v>
      </c>
      <c r="G40">
        <v>103</v>
      </c>
      <c r="H40">
        <v>89</v>
      </c>
      <c r="I40">
        <v>35</v>
      </c>
      <c r="J40">
        <v>125</v>
      </c>
      <c r="K40">
        <v>53</v>
      </c>
      <c r="L40">
        <v>22</v>
      </c>
      <c r="M40">
        <v>65</v>
      </c>
      <c r="N40">
        <v>111</v>
      </c>
      <c r="O40">
        <v>118</v>
      </c>
      <c r="P40">
        <v>165</v>
      </c>
      <c r="Q40">
        <v>204</v>
      </c>
      <c r="R40" s="3">
        <f t="shared" si="3"/>
        <v>1214</v>
      </c>
      <c r="T40" s="7">
        <f>R40*$S$2</f>
        <v>1233.479844</v>
      </c>
    </row>
    <row r="41" spans="1:20" x14ac:dyDescent="0.25">
      <c r="A41" t="s">
        <v>41</v>
      </c>
      <c r="I41">
        <v>4</v>
      </c>
      <c r="L41">
        <v>10</v>
      </c>
      <c r="R41" s="3">
        <f t="shared" si="3"/>
        <v>14</v>
      </c>
      <c r="T41" s="7"/>
    </row>
    <row r="42" spans="1:20" x14ac:dyDescent="0.25">
      <c r="A42" t="s">
        <v>46</v>
      </c>
      <c r="L42">
        <v>3</v>
      </c>
      <c r="M42">
        <v>34</v>
      </c>
      <c r="N42">
        <v>9</v>
      </c>
      <c r="Q42">
        <v>9</v>
      </c>
      <c r="R42" s="3">
        <f t="shared" si="3"/>
        <v>55</v>
      </c>
      <c r="T42" s="7"/>
    </row>
    <row r="43" spans="1:20" x14ac:dyDescent="0.25">
      <c r="A43" t="s">
        <v>32</v>
      </c>
      <c r="C43">
        <v>2</v>
      </c>
      <c r="D43">
        <v>68</v>
      </c>
      <c r="E43">
        <v>22</v>
      </c>
      <c r="K43">
        <v>128</v>
      </c>
      <c r="O43">
        <v>30</v>
      </c>
      <c r="R43" s="3">
        <f t="shared" si="3"/>
        <v>250</v>
      </c>
      <c r="T43" s="7">
        <f>R43*$S$2</f>
        <v>254.01150000000001</v>
      </c>
    </row>
    <row r="44" spans="1:20" x14ac:dyDescent="0.25">
      <c r="A44" t="s">
        <v>54</v>
      </c>
      <c r="P44">
        <v>10</v>
      </c>
      <c r="R44" s="3">
        <f t="shared" si="3"/>
        <v>10</v>
      </c>
      <c r="T44" s="7"/>
    </row>
    <row r="45" spans="1:20" x14ac:dyDescent="0.25">
      <c r="T45" s="7"/>
    </row>
    <row r="46" spans="1:20" ht="15.75" x14ac:dyDescent="0.25">
      <c r="A46" s="2" t="s">
        <v>25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T46" s="7"/>
    </row>
    <row r="47" spans="1:20" x14ac:dyDescent="0.25">
      <c r="T47" s="7"/>
    </row>
    <row r="48" spans="1:20" ht="15.75" x14ac:dyDescent="0.25">
      <c r="A48" s="2" t="s">
        <v>26</v>
      </c>
      <c r="T48" s="7"/>
    </row>
    <row r="49" spans="1:20" x14ac:dyDescent="0.25">
      <c r="A49" s="5" t="s">
        <v>33</v>
      </c>
      <c r="C49">
        <v>7</v>
      </c>
      <c r="E49">
        <v>5</v>
      </c>
      <c r="F49">
        <v>7</v>
      </c>
      <c r="R49" s="3">
        <f>SUM(B49:Q49)</f>
        <v>19</v>
      </c>
      <c r="T49" s="7"/>
    </row>
    <row r="50" spans="1:20" x14ac:dyDescent="0.25">
      <c r="A50" t="s">
        <v>27</v>
      </c>
      <c r="B50">
        <v>107</v>
      </c>
      <c r="C50">
        <v>108</v>
      </c>
      <c r="D50">
        <v>93</v>
      </c>
      <c r="E50">
        <v>424</v>
      </c>
      <c r="F50">
        <v>317</v>
      </c>
      <c r="G50">
        <v>485</v>
      </c>
      <c r="H50">
        <v>279</v>
      </c>
      <c r="I50">
        <v>231</v>
      </c>
      <c r="J50">
        <v>125</v>
      </c>
      <c r="K50">
        <v>221</v>
      </c>
      <c r="L50">
        <v>178</v>
      </c>
      <c r="M50">
        <v>65</v>
      </c>
      <c r="N50">
        <v>55</v>
      </c>
      <c r="O50">
        <v>58</v>
      </c>
      <c r="P50">
        <v>25</v>
      </c>
      <c r="R50" s="3">
        <f>SUM(B50:Q50)</f>
        <v>2771</v>
      </c>
      <c r="T50" s="7">
        <f>R50*$S$2</f>
        <v>2815.4634660000002</v>
      </c>
    </row>
    <row r="51" spans="1:20" x14ac:dyDescent="0.25">
      <c r="A51" t="s">
        <v>42</v>
      </c>
      <c r="I51">
        <v>50</v>
      </c>
      <c r="R51" s="3">
        <f>SUM(B51:Q51)</f>
        <v>50</v>
      </c>
    </row>
    <row r="52" spans="1:20" x14ac:dyDescent="0.25">
      <c r="A52" t="s">
        <v>39</v>
      </c>
      <c r="F52">
        <v>4</v>
      </c>
      <c r="R52" s="3">
        <f>SUM(B52:Q52)</f>
        <v>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C9DB-BA31-4613-B80C-40B711C23A50}">
  <dimension ref="A1:G9"/>
  <sheetViews>
    <sheetView tabSelected="1" workbookViewId="0">
      <selection activeCell="I29" sqref="I29"/>
    </sheetView>
  </sheetViews>
  <sheetFormatPr defaultRowHeight="15" x14ac:dyDescent="0.25"/>
  <cols>
    <col min="1" max="1" width="14.5703125" customWidth="1"/>
    <col min="2" max="2" width="11.85546875" customWidth="1"/>
    <col min="4" max="4" width="11" customWidth="1"/>
    <col min="5" max="5" width="10.28515625" customWidth="1"/>
    <col min="6" max="7" width="11.5703125" customWidth="1"/>
  </cols>
  <sheetData>
    <row r="1" spans="1:7" s="3" customFormat="1" x14ac:dyDescent="0.25">
      <c r="B1" s="3">
        <v>1869</v>
      </c>
      <c r="C1" s="3">
        <v>1869</v>
      </c>
      <c r="D1" s="3">
        <v>1870</v>
      </c>
      <c r="E1" s="3">
        <v>1870</v>
      </c>
      <c r="F1" s="3">
        <v>1871</v>
      </c>
      <c r="G1" s="3">
        <v>1871</v>
      </c>
    </row>
    <row r="2" spans="1:7" x14ac:dyDescent="0.25">
      <c r="B2" s="3" t="s">
        <v>63</v>
      </c>
      <c r="C2" s="3" t="s">
        <v>64</v>
      </c>
      <c r="D2" s="3" t="s">
        <v>63</v>
      </c>
      <c r="E2" s="3" t="s">
        <v>64</v>
      </c>
      <c r="F2" s="3" t="s">
        <v>63</v>
      </c>
      <c r="G2" s="3" t="s">
        <v>64</v>
      </c>
    </row>
    <row r="3" spans="1:7" x14ac:dyDescent="0.25">
      <c r="A3" s="3" t="s">
        <v>13</v>
      </c>
    </row>
    <row r="4" spans="1:7" x14ac:dyDescent="0.25">
      <c r="A4" s="3" t="s">
        <v>18</v>
      </c>
    </row>
    <row r="5" spans="1:7" x14ac:dyDescent="0.25">
      <c r="A5" s="3" t="s">
        <v>20</v>
      </c>
    </row>
    <row r="6" spans="1:7" x14ac:dyDescent="0.25">
      <c r="A6" s="3" t="s">
        <v>21</v>
      </c>
    </row>
    <row r="7" spans="1:7" x14ac:dyDescent="0.25">
      <c r="A7" s="3" t="s">
        <v>22</v>
      </c>
    </row>
    <row r="8" spans="1:7" x14ac:dyDescent="0.25">
      <c r="A8" s="3" t="s">
        <v>25</v>
      </c>
    </row>
    <row r="9" spans="1:7" x14ac:dyDescent="0.25">
      <c r="A9" s="3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annual</vt:lpstr>
      <vt:lpstr>pyrites works</vt:lpstr>
      <vt:lpstr>districts + divisions</vt:lpstr>
      <vt:lpstr>Districts</vt:lpstr>
    </vt:vector>
  </TitlesOfParts>
  <Company>La Trobe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2019-09-18T03:26:39Z</dcterms:created>
  <dcterms:modified xsi:type="dcterms:W3CDTF">2019-12-06T02:44:08Z</dcterms:modified>
</cp:coreProperties>
</file>