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pallab/Documents/Digestibility trial at Dartmouth/Madi_Invitro digestibility/Final versions/Submitted version/minor revesion/Submitted version/R2/"/>
    </mc:Choice>
  </mc:AlternateContent>
  <xr:revisionPtr revIDLastSave="0" documentId="8_{4BC6BCB2-174A-954E-9BEC-DC9C3DF916C8}" xr6:coauthVersionLast="46" xr6:coauthVersionMax="46" xr10:uidLastSave="{00000000-0000-0000-0000-000000000000}"/>
  <bookViews>
    <workbookView xWindow="3280" yWindow="500" windowWidth="24700" windowHeight="16880" activeTab="1" xr2:uid="{00000000-000D-0000-FFFF-FFFF00000000}"/>
  </bookViews>
  <sheets>
    <sheet name="Fish biomass" sheetId="1" r:id="rId1"/>
    <sheet name="Sampling 3 April-P budget" sheetId="2" r:id="rId2"/>
    <sheet name="Sheet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20" i="1" l="1"/>
  <c r="D20" i="1"/>
  <c r="E20" i="1"/>
  <c r="F20" i="1"/>
  <c r="G20" i="1"/>
  <c r="H20" i="1"/>
  <c r="I20" i="1"/>
  <c r="J20" i="1"/>
  <c r="K20" i="1"/>
  <c r="L20" i="1"/>
  <c r="M20" i="1"/>
  <c r="B20" i="1"/>
  <c r="T14" i="1"/>
  <c r="K15" i="1"/>
  <c r="L15" i="1"/>
  <c r="M15" i="1"/>
  <c r="T15" i="1"/>
  <c r="S14" i="1"/>
  <c r="H15" i="1"/>
  <c r="I15" i="1"/>
  <c r="J15" i="1"/>
  <c r="S15" i="1"/>
  <c r="R14" i="1"/>
  <c r="E15" i="1"/>
  <c r="F15" i="1"/>
  <c r="G15" i="1"/>
  <c r="R15" i="1"/>
  <c r="B15" i="1"/>
  <c r="C15" i="1"/>
  <c r="D15" i="1"/>
  <c r="Q15" i="1"/>
  <c r="Q14" i="1"/>
  <c r="T13" i="1"/>
  <c r="S13" i="1"/>
  <c r="R13" i="1"/>
  <c r="Q13" i="1"/>
  <c r="D7" i="1"/>
  <c r="D8" i="1"/>
  <c r="E7" i="1"/>
  <c r="E8" i="1"/>
  <c r="F7" i="1"/>
  <c r="F8" i="1"/>
  <c r="G7" i="1"/>
  <c r="G8" i="1"/>
  <c r="H7" i="1"/>
  <c r="H8" i="1"/>
  <c r="I7" i="1"/>
  <c r="I8" i="1"/>
  <c r="J7" i="1"/>
  <c r="J8" i="1"/>
  <c r="K7" i="1"/>
  <c r="K8" i="1"/>
  <c r="L7" i="1"/>
  <c r="L8" i="1"/>
  <c r="M7" i="1"/>
  <c r="M8" i="1"/>
  <c r="N7" i="1"/>
  <c r="N8" i="1"/>
  <c r="C7" i="1"/>
  <c r="C8" i="1"/>
  <c r="D4" i="2"/>
  <c r="D5" i="2"/>
  <c r="D6" i="2"/>
  <c r="D7" i="2"/>
  <c r="D8" i="2"/>
  <c r="D9" i="2"/>
  <c r="D10" i="2"/>
  <c r="D11" i="2"/>
  <c r="D12" i="2"/>
  <c r="D13" i="2"/>
  <c r="D14" i="2"/>
  <c r="D3" i="2"/>
</calcChain>
</file>

<file path=xl/sharedStrings.xml><?xml version="1.0" encoding="utf-8"?>
<sst xmlns="http://schemas.openxmlformats.org/spreadsheetml/2006/main" count="65" uniqueCount="65">
  <si>
    <t>No Fish</t>
  </si>
  <si>
    <t>Tank 1 (g)</t>
  </si>
  <si>
    <t>Tank 2 (g)</t>
  </si>
  <si>
    <t>Tank 3 (g)</t>
  </si>
  <si>
    <t>Tank 4 (g)</t>
  </si>
  <si>
    <t>Tank 5 (g)</t>
  </si>
  <si>
    <t>Tank 6 (g)</t>
  </si>
  <si>
    <t>Tank 7 (g)</t>
  </si>
  <si>
    <t>Tank 8 (g)</t>
  </si>
  <si>
    <t>Tank 9 (g)</t>
  </si>
  <si>
    <t>Tank 10 (g)</t>
  </si>
  <si>
    <t>Tank 11 (g)</t>
  </si>
  <si>
    <t>Tank 12 (g)</t>
  </si>
  <si>
    <t>Total biomass</t>
  </si>
  <si>
    <t>Mean biomass</t>
  </si>
  <si>
    <t xml:space="preserve"> 4 A</t>
  </si>
  <si>
    <t>8 B</t>
  </si>
  <si>
    <t>10 B</t>
  </si>
  <si>
    <t>12 B</t>
  </si>
  <si>
    <t>3 C</t>
  </si>
  <si>
    <t>6 C</t>
  </si>
  <si>
    <t>9 C</t>
  </si>
  <si>
    <t>1 D</t>
  </si>
  <si>
    <t>5 D</t>
  </si>
  <si>
    <t>11 D</t>
  </si>
  <si>
    <t>2A</t>
  </si>
  <si>
    <t>7A</t>
  </si>
  <si>
    <t>Initial wt (g)</t>
  </si>
  <si>
    <t>Final wt (g)</t>
  </si>
  <si>
    <t>Tank (dietary group)</t>
  </si>
  <si>
    <t>Wt gain (%)</t>
  </si>
  <si>
    <t>Feed fed (g)</t>
  </si>
  <si>
    <t>FCR</t>
  </si>
  <si>
    <t>SGR</t>
  </si>
  <si>
    <t>Survival</t>
  </si>
  <si>
    <t>Tank 1</t>
  </si>
  <si>
    <t>tank 2</t>
  </si>
  <si>
    <t>Tank 3</t>
  </si>
  <si>
    <t>Tank 4</t>
  </si>
  <si>
    <t>Tank 5</t>
  </si>
  <si>
    <t>Tank 6</t>
  </si>
  <si>
    <t>Tank 7</t>
  </si>
  <si>
    <t>Tank 8</t>
  </si>
  <si>
    <t>Tank 9</t>
  </si>
  <si>
    <t>Tank 10</t>
  </si>
  <si>
    <t>Tank 11</t>
  </si>
  <si>
    <t>Tank 12</t>
  </si>
  <si>
    <t>Tank</t>
  </si>
  <si>
    <t>No of fish</t>
  </si>
  <si>
    <t>Total biomass (g)</t>
  </si>
  <si>
    <t>Mean biomass (g)</t>
  </si>
  <si>
    <t>Control A</t>
  </si>
  <si>
    <t>Spirulina (B)</t>
  </si>
  <si>
    <t>Chlorella C</t>
  </si>
  <si>
    <t>Scizochitrium D)</t>
  </si>
  <si>
    <t>Initial biomass</t>
  </si>
  <si>
    <t>Final biomass</t>
  </si>
  <si>
    <t>% wt gain</t>
  </si>
  <si>
    <t>Indices</t>
  </si>
  <si>
    <t>Control</t>
  </si>
  <si>
    <t>Spirulina</t>
  </si>
  <si>
    <t>Chlorella</t>
  </si>
  <si>
    <t>Scizochitrium</t>
  </si>
  <si>
    <t>Diet</t>
  </si>
  <si>
    <t>Remained fish (no)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</si>
</sst>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9"/>
      <name val="Calibri"/>
      <family val="2"/>
      <scheme val="minor"/>
    </font>
    <font>
      <sz val="8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/>
    <xf numFmtId="0" fontId="0" fillId="0" borderId="1" xfId="0" applyBorder="1"/>
    <xf numFmtId="2" fontId="0" fillId="0" borderId="1" xfId="0" applyNumberForma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8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"/>
  <sheetViews>
    <sheetView topLeftCell="C1" workbookViewId="0">
      <selection activeCell="K14" sqref="K14"/>
    </sheetView>
  </sheetViews>
  <sheetFormatPr baseColWidth="10" defaultColWidth="8.83203125" defaultRowHeight="15" x14ac:dyDescent="0.2"/>
  <cols>
    <col min="1" max="1" width="10.6640625" customWidth="1"/>
    <col min="3" max="3" width="9.5" bestFit="1" customWidth="1"/>
    <col min="15" max="15" width="11.6640625" customWidth="1"/>
    <col min="16" max="16" width="12.33203125" customWidth="1"/>
    <col min="17" max="17" width="10.33203125" customWidth="1"/>
    <col min="18" max="18" width="11.83203125" customWidth="1"/>
  </cols>
  <sheetData>
    <row r="1" spans="1:20" x14ac:dyDescent="0.2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</row>
    <row r="2" spans="1:20" x14ac:dyDescent="0.2">
      <c r="B2" s="1">
        <v>3</v>
      </c>
      <c r="C2" s="1">
        <v>96</v>
      </c>
      <c r="D2" s="1">
        <v>82</v>
      </c>
      <c r="E2" s="1">
        <v>78</v>
      </c>
      <c r="F2" s="1">
        <v>88</v>
      </c>
      <c r="G2" s="1">
        <v>92</v>
      </c>
      <c r="H2" s="1">
        <v>118</v>
      </c>
      <c r="I2" s="1">
        <v>92</v>
      </c>
      <c r="J2" s="1">
        <v>84</v>
      </c>
      <c r="K2" s="1">
        <v>100</v>
      </c>
      <c r="L2" s="1">
        <v>82</v>
      </c>
      <c r="M2" s="1">
        <v>96</v>
      </c>
      <c r="N2" s="1">
        <v>84</v>
      </c>
    </row>
    <row r="3" spans="1:20" x14ac:dyDescent="0.2">
      <c r="B3" s="1">
        <v>3</v>
      </c>
      <c r="C3" s="1">
        <v>54</v>
      </c>
      <c r="D3" s="1">
        <v>50</v>
      </c>
      <c r="E3" s="1">
        <v>70</v>
      </c>
      <c r="F3" s="1">
        <v>48</v>
      </c>
      <c r="G3" s="1">
        <v>56</v>
      </c>
      <c r="H3" s="1">
        <v>62</v>
      </c>
      <c r="I3" s="1">
        <v>50</v>
      </c>
      <c r="J3" s="1">
        <v>74</v>
      </c>
      <c r="K3" s="1">
        <v>48</v>
      </c>
      <c r="L3" s="1">
        <v>72</v>
      </c>
      <c r="M3" s="1">
        <v>78</v>
      </c>
      <c r="N3" s="1">
        <v>82</v>
      </c>
    </row>
    <row r="4" spans="1:20" x14ac:dyDescent="0.2">
      <c r="B4" s="1">
        <v>3</v>
      </c>
      <c r="C4" s="1">
        <v>86</v>
      </c>
      <c r="D4" s="1">
        <v>100</v>
      </c>
      <c r="E4" s="1">
        <v>100</v>
      </c>
      <c r="F4" s="1">
        <v>86</v>
      </c>
      <c r="G4" s="1">
        <v>78</v>
      </c>
      <c r="H4" s="1">
        <v>68</v>
      </c>
      <c r="I4" s="1">
        <v>98</v>
      </c>
      <c r="J4" s="1">
        <v>94</v>
      </c>
      <c r="K4" s="1">
        <v>76</v>
      </c>
      <c r="L4" s="1">
        <v>72</v>
      </c>
      <c r="M4" s="1">
        <v>58</v>
      </c>
      <c r="N4" s="1">
        <v>64</v>
      </c>
    </row>
    <row r="5" spans="1:20" x14ac:dyDescent="0.2">
      <c r="B5" s="1">
        <v>3</v>
      </c>
      <c r="C5" s="1">
        <v>58</v>
      </c>
      <c r="D5" s="1">
        <v>48</v>
      </c>
      <c r="E5" s="1">
        <v>50</v>
      </c>
      <c r="F5" s="1">
        <v>48</v>
      </c>
      <c r="G5" s="1">
        <v>44</v>
      </c>
      <c r="H5" s="1">
        <v>48</v>
      </c>
      <c r="I5" s="1">
        <v>44</v>
      </c>
      <c r="J5" s="1">
        <v>48</v>
      </c>
      <c r="K5" s="1">
        <v>44</v>
      </c>
      <c r="L5" s="1">
        <v>44</v>
      </c>
      <c r="M5" s="1">
        <v>46</v>
      </c>
      <c r="N5" s="1">
        <v>48</v>
      </c>
    </row>
    <row r="6" spans="1:20" x14ac:dyDescent="0.2">
      <c r="B6" s="2">
        <v>3</v>
      </c>
      <c r="C6" s="2">
        <v>38</v>
      </c>
      <c r="D6" s="2">
        <v>44</v>
      </c>
      <c r="E6" s="2">
        <v>40</v>
      </c>
      <c r="F6" s="2">
        <v>38</v>
      </c>
      <c r="G6" s="2">
        <v>54</v>
      </c>
      <c r="H6" s="2">
        <v>42</v>
      </c>
      <c r="I6" s="2">
        <v>46</v>
      </c>
      <c r="J6" s="2">
        <v>42</v>
      </c>
      <c r="K6" s="2">
        <v>39</v>
      </c>
      <c r="L6" s="2">
        <v>37</v>
      </c>
      <c r="M6" s="2">
        <v>48</v>
      </c>
      <c r="N6" s="2">
        <v>48</v>
      </c>
    </row>
    <row r="7" spans="1:20" x14ac:dyDescent="0.2">
      <c r="A7" t="s">
        <v>13</v>
      </c>
      <c r="B7" s="3">
        <v>15</v>
      </c>
      <c r="C7" s="1">
        <f>SUM(C2:C6)</f>
        <v>332</v>
      </c>
      <c r="D7" s="1">
        <f t="shared" ref="D7:N7" si="0">SUM(D2:D6)</f>
        <v>324</v>
      </c>
      <c r="E7" s="1">
        <f t="shared" si="0"/>
        <v>338</v>
      </c>
      <c r="F7" s="1">
        <f t="shared" si="0"/>
        <v>308</v>
      </c>
      <c r="G7" s="1">
        <f t="shared" si="0"/>
        <v>324</v>
      </c>
      <c r="H7" s="1">
        <f t="shared" si="0"/>
        <v>338</v>
      </c>
      <c r="I7" s="1">
        <f t="shared" si="0"/>
        <v>330</v>
      </c>
      <c r="J7" s="1">
        <f t="shared" si="0"/>
        <v>342</v>
      </c>
      <c r="K7" s="1">
        <f t="shared" si="0"/>
        <v>307</v>
      </c>
      <c r="L7" s="1">
        <f t="shared" si="0"/>
        <v>307</v>
      </c>
      <c r="M7" s="1">
        <f t="shared" si="0"/>
        <v>326</v>
      </c>
      <c r="N7" s="1">
        <f t="shared" si="0"/>
        <v>326</v>
      </c>
    </row>
    <row r="8" spans="1:20" x14ac:dyDescent="0.2">
      <c r="A8" t="s">
        <v>14</v>
      </c>
      <c r="B8" s="1"/>
      <c r="C8" s="4">
        <f>C7/15</f>
        <v>22.133333333333333</v>
      </c>
      <c r="D8" s="4">
        <f t="shared" ref="D8:N8" si="1">D7/15</f>
        <v>21.6</v>
      </c>
      <c r="E8" s="4">
        <f t="shared" si="1"/>
        <v>22.533333333333335</v>
      </c>
      <c r="F8" s="4">
        <f t="shared" si="1"/>
        <v>20.533333333333335</v>
      </c>
      <c r="G8" s="4">
        <f t="shared" si="1"/>
        <v>21.6</v>
      </c>
      <c r="H8" s="4">
        <f t="shared" si="1"/>
        <v>22.533333333333335</v>
      </c>
      <c r="I8" s="4">
        <f t="shared" si="1"/>
        <v>22</v>
      </c>
      <c r="J8" s="4">
        <f t="shared" si="1"/>
        <v>22.8</v>
      </c>
      <c r="K8" s="4">
        <f t="shared" si="1"/>
        <v>20.466666666666665</v>
      </c>
      <c r="L8" s="4">
        <f t="shared" si="1"/>
        <v>20.466666666666665</v>
      </c>
      <c r="M8" s="4">
        <f t="shared" si="1"/>
        <v>21.733333333333334</v>
      </c>
      <c r="N8" s="4">
        <f t="shared" si="1"/>
        <v>21.733333333333334</v>
      </c>
    </row>
    <row r="9" spans="1:20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20" x14ac:dyDescent="0.2">
      <c r="C10" s="6"/>
      <c r="D10" s="6"/>
      <c r="E10" s="6"/>
      <c r="F10" s="6"/>
      <c r="G10" s="6" t="s">
        <v>63</v>
      </c>
      <c r="H10" s="6"/>
      <c r="I10" s="6"/>
      <c r="J10" s="6"/>
      <c r="K10" s="6"/>
      <c r="L10" s="6"/>
      <c r="M10" s="6"/>
    </row>
    <row r="11" spans="1:20" x14ac:dyDescent="0.2">
      <c r="A11" s="6"/>
      <c r="B11" s="6"/>
      <c r="C11" s="6" t="s">
        <v>59</v>
      </c>
      <c r="D11" s="6"/>
      <c r="E11" s="6"/>
      <c r="F11" s="6" t="s">
        <v>60</v>
      </c>
      <c r="G11" s="6"/>
      <c r="H11" s="6"/>
      <c r="I11" s="6" t="s">
        <v>61</v>
      </c>
      <c r="J11" s="6"/>
      <c r="K11" s="6"/>
      <c r="L11" s="6" t="s">
        <v>62</v>
      </c>
      <c r="M11" s="6"/>
      <c r="P11" s="6"/>
      <c r="Q11" s="6"/>
      <c r="R11" s="6"/>
      <c r="S11" s="6"/>
      <c r="T11" s="6"/>
    </row>
    <row r="12" spans="1:20" x14ac:dyDescent="0.2">
      <c r="A12" s="6" t="s">
        <v>29</v>
      </c>
      <c r="B12" s="10" t="s">
        <v>25</v>
      </c>
      <c r="C12" s="11" t="s">
        <v>15</v>
      </c>
      <c r="D12" s="10" t="s">
        <v>26</v>
      </c>
      <c r="E12" s="8" t="s">
        <v>16</v>
      </c>
      <c r="F12" s="8" t="s">
        <v>17</v>
      </c>
      <c r="G12" s="8" t="s">
        <v>18</v>
      </c>
      <c r="H12" s="9" t="s">
        <v>19</v>
      </c>
      <c r="I12" s="9" t="s">
        <v>20</v>
      </c>
      <c r="J12" s="9" t="s">
        <v>21</v>
      </c>
      <c r="K12" s="12" t="s">
        <v>22</v>
      </c>
      <c r="L12" s="12" t="s">
        <v>23</v>
      </c>
      <c r="M12" s="12" t="s">
        <v>24</v>
      </c>
      <c r="P12" s="2" t="s">
        <v>58</v>
      </c>
      <c r="Q12" s="2" t="s">
        <v>51</v>
      </c>
      <c r="R12" s="2" t="s">
        <v>52</v>
      </c>
      <c r="S12" s="2" t="s">
        <v>53</v>
      </c>
      <c r="T12" s="2" t="s">
        <v>54</v>
      </c>
    </row>
    <row r="13" spans="1:20" x14ac:dyDescent="0.2">
      <c r="A13" t="s">
        <v>27</v>
      </c>
      <c r="B13">
        <v>21.6</v>
      </c>
      <c r="C13">
        <v>20.5</v>
      </c>
      <c r="D13">
        <v>22</v>
      </c>
      <c r="E13">
        <v>22.8</v>
      </c>
      <c r="F13">
        <v>20.5</v>
      </c>
      <c r="G13">
        <v>21.7</v>
      </c>
      <c r="H13">
        <v>22.5</v>
      </c>
      <c r="I13">
        <v>22.5</v>
      </c>
      <c r="J13">
        <v>20.5</v>
      </c>
      <c r="K13">
        <v>22.1</v>
      </c>
      <c r="L13">
        <v>21.6</v>
      </c>
      <c r="M13">
        <v>21.7</v>
      </c>
      <c r="P13" t="s">
        <v>55</v>
      </c>
      <c r="Q13" s="5">
        <f>(B13+C13+D13)/3</f>
        <v>21.366666666666664</v>
      </c>
      <c r="R13" s="5">
        <f>(E13+F13+G13)/3</f>
        <v>21.666666666666668</v>
      </c>
      <c r="S13" s="5">
        <f>(H13+I13+J13)/3</f>
        <v>21.833333333333332</v>
      </c>
      <c r="T13">
        <f>(K13+L13+M13)/3</f>
        <v>21.8</v>
      </c>
    </row>
    <row r="14" spans="1:20" x14ac:dyDescent="0.2">
      <c r="A14" t="s">
        <v>28</v>
      </c>
      <c r="B14">
        <v>35.5</v>
      </c>
      <c r="C14">
        <v>35.85</v>
      </c>
      <c r="D14">
        <v>35.33</v>
      </c>
      <c r="E14">
        <v>32.93</v>
      </c>
      <c r="F14">
        <v>35.200000000000003</v>
      </c>
      <c r="G14">
        <v>35.46</v>
      </c>
      <c r="H14">
        <v>35.729999999999997</v>
      </c>
      <c r="I14">
        <v>36.26</v>
      </c>
      <c r="J14">
        <v>31.06</v>
      </c>
      <c r="K14">
        <v>40.76</v>
      </c>
      <c r="L14">
        <v>35.71</v>
      </c>
      <c r="M14">
        <v>36.42</v>
      </c>
      <c r="P14" t="s">
        <v>56</v>
      </c>
      <c r="Q14" s="5">
        <f>(B14+C14+D14)/3</f>
        <v>35.559999999999995</v>
      </c>
      <c r="R14" s="5">
        <f>(E14+F14+G14)/3</f>
        <v>34.53</v>
      </c>
      <c r="S14" s="5">
        <f>(H14+I14+J14)/3</f>
        <v>34.35</v>
      </c>
      <c r="T14">
        <f>(K14+L14+M14)/3</f>
        <v>37.630000000000003</v>
      </c>
    </row>
    <row r="15" spans="1:20" x14ac:dyDescent="0.2">
      <c r="A15" t="s">
        <v>30</v>
      </c>
      <c r="B15" s="5">
        <f>(B14-B13)/B13*100</f>
        <v>64.351851851851833</v>
      </c>
      <c r="C15" s="5">
        <f t="shared" ref="C15:M15" si="2">(C14-C13)/C13*100</f>
        <v>74.878048780487816</v>
      </c>
      <c r="D15" s="5">
        <f t="shared" si="2"/>
        <v>60.590909090909086</v>
      </c>
      <c r="E15" s="5">
        <f t="shared" si="2"/>
        <v>44.4298245614035</v>
      </c>
      <c r="F15" s="5">
        <f t="shared" si="2"/>
        <v>71.707317073170756</v>
      </c>
      <c r="G15" s="5">
        <f t="shared" si="2"/>
        <v>63.410138248847936</v>
      </c>
      <c r="H15">
        <f t="shared" si="2"/>
        <v>58.799999999999983</v>
      </c>
      <c r="I15" s="5">
        <f t="shared" si="2"/>
        <v>61.155555555555551</v>
      </c>
      <c r="J15" s="5">
        <f t="shared" si="2"/>
        <v>51.512195121951208</v>
      </c>
      <c r="K15" s="5">
        <f t="shared" si="2"/>
        <v>84.434389140271477</v>
      </c>
      <c r="L15" s="5">
        <f t="shared" si="2"/>
        <v>65.324074074074062</v>
      </c>
      <c r="M15" s="5">
        <f t="shared" si="2"/>
        <v>67.834101382488484</v>
      </c>
      <c r="P15" s="6" t="s">
        <v>57</v>
      </c>
      <c r="Q15" s="7">
        <f>(B15+C15+D15)/3</f>
        <v>66.606936574416252</v>
      </c>
      <c r="R15" s="7">
        <f>(E15+F15+G15)/3</f>
        <v>59.849093294474066</v>
      </c>
      <c r="S15" s="7">
        <f>(H15+I15+J15)/3</f>
        <v>57.155916892502241</v>
      </c>
      <c r="T15" s="7">
        <f>(K15+L15+M15)/3</f>
        <v>72.530854865611346</v>
      </c>
    </row>
    <row r="16" spans="1:20" x14ac:dyDescent="0.2">
      <c r="A16" t="s">
        <v>31</v>
      </c>
    </row>
    <row r="17" spans="1:13" x14ac:dyDescent="0.2">
      <c r="A17" t="s">
        <v>32</v>
      </c>
    </row>
    <row r="18" spans="1:13" x14ac:dyDescent="0.2">
      <c r="A18" t="s">
        <v>33</v>
      </c>
    </row>
    <row r="19" spans="1:13" x14ac:dyDescent="0.2">
      <c r="A19" t="s">
        <v>64</v>
      </c>
      <c r="B19" s="1">
        <v>12</v>
      </c>
      <c r="C19">
        <v>14</v>
      </c>
      <c r="D19">
        <v>15</v>
      </c>
      <c r="E19">
        <v>15</v>
      </c>
      <c r="F19">
        <v>15</v>
      </c>
      <c r="G19">
        <v>15</v>
      </c>
      <c r="H19">
        <v>15</v>
      </c>
      <c r="I19">
        <v>15</v>
      </c>
      <c r="J19">
        <v>15</v>
      </c>
      <c r="K19">
        <v>13</v>
      </c>
      <c r="L19">
        <v>14</v>
      </c>
      <c r="M19">
        <v>14</v>
      </c>
    </row>
    <row r="20" spans="1:13" x14ac:dyDescent="0.2">
      <c r="A20" s="6" t="s">
        <v>34</v>
      </c>
      <c r="B20" s="6">
        <f>B19/15*100</f>
        <v>80</v>
      </c>
      <c r="C20" s="7">
        <f t="shared" ref="C20:M20" si="3">C19/15*100</f>
        <v>93.333333333333329</v>
      </c>
      <c r="D20" s="6">
        <f t="shared" si="3"/>
        <v>100</v>
      </c>
      <c r="E20" s="6">
        <f t="shared" si="3"/>
        <v>100</v>
      </c>
      <c r="F20" s="6">
        <f t="shared" si="3"/>
        <v>100</v>
      </c>
      <c r="G20" s="6">
        <f t="shared" si="3"/>
        <v>100</v>
      </c>
      <c r="H20" s="6">
        <f t="shared" si="3"/>
        <v>100</v>
      </c>
      <c r="I20" s="6">
        <f t="shared" si="3"/>
        <v>100</v>
      </c>
      <c r="J20" s="6">
        <f t="shared" si="3"/>
        <v>100</v>
      </c>
      <c r="K20" s="7">
        <f t="shared" si="3"/>
        <v>86.666666666666671</v>
      </c>
      <c r="L20" s="7">
        <f t="shared" si="3"/>
        <v>93.333333333333329</v>
      </c>
      <c r="M20" s="7">
        <f t="shared" si="3"/>
        <v>93.333333333333329</v>
      </c>
    </row>
  </sheetData>
  <phoneticPr fontId="5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14"/>
  <sheetViews>
    <sheetView tabSelected="1" workbookViewId="0">
      <selection activeCell="D3" sqref="D3:D14"/>
    </sheetView>
  </sheetViews>
  <sheetFormatPr baseColWidth="10" defaultColWidth="8.83203125" defaultRowHeight="15" x14ac:dyDescent="0.2"/>
  <sheetData>
    <row r="2" spans="1:4" x14ac:dyDescent="0.2">
      <c r="A2" t="s">
        <v>47</v>
      </c>
      <c r="B2" t="s">
        <v>48</v>
      </c>
      <c r="C2" t="s">
        <v>49</v>
      </c>
      <c r="D2" t="s">
        <v>50</v>
      </c>
    </row>
    <row r="3" spans="1:4" x14ac:dyDescent="0.2">
      <c r="A3" t="s">
        <v>35</v>
      </c>
      <c r="B3">
        <v>13</v>
      </c>
      <c r="C3">
        <v>530</v>
      </c>
      <c r="D3">
        <f>C3/B3</f>
        <v>40.769230769230766</v>
      </c>
    </row>
    <row r="4" spans="1:4" x14ac:dyDescent="0.2">
      <c r="A4" t="s">
        <v>36</v>
      </c>
      <c r="B4">
        <v>12</v>
      </c>
      <c r="C4">
        <v>426</v>
      </c>
      <c r="D4">
        <f t="shared" ref="D4:D14" si="0">C4/B4</f>
        <v>35.5</v>
      </c>
    </row>
    <row r="5" spans="1:4" x14ac:dyDescent="0.2">
      <c r="A5" t="s">
        <v>37</v>
      </c>
      <c r="B5">
        <v>15</v>
      </c>
      <c r="C5">
        <v>536</v>
      </c>
      <c r="D5">
        <f t="shared" si="0"/>
        <v>35.733333333333334</v>
      </c>
    </row>
    <row r="6" spans="1:4" x14ac:dyDescent="0.2">
      <c r="A6" t="s">
        <v>38</v>
      </c>
      <c r="B6">
        <v>14</v>
      </c>
      <c r="C6">
        <v>502</v>
      </c>
      <c r="D6">
        <f t="shared" si="0"/>
        <v>35.857142857142854</v>
      </c>
    </row>
    <row r="7" spans="1:4" x14ac:dyDescent="0.2">
      <c r="A7" t="s">
        <v>39</v>
      </c>
      <c r="B7">
        <v>14</v>
      </c>
      <c r="C7">
        <v>500</v>
      </c>
      <c r="D7">
        <f t="shared" si="0"/>
        <v>35.714285714285715</v>
      </c>
    </row>
    <row r="8" spans="1:4" x14ac:dyDescent="0.2">
      <c r="A8" t="s">
        <v>40</v>
      </c>
      <c r="B8">
        <v>15</v>
      </c>
      <c r="C8">
        <v>544</v>
      </c>
      <c r="D8">
        <f t="shared" si="0"/>
        <v>36.266666666666666</v>
      </c>
    </row>
    <row r="9" spans="1:4" x14ac:dyDescent="0.2">
      <c r="A9" t="s">
        <v>41</v>
      </c>
      <c r="B9">
        <v>15</v>
      </c>
      <c r="C9">
        <v>530</v>
      </c>
      <c r="D9">
        <f t="shared" si="0"/>
        <v>35.333333333333336</v>
      </c>
    </row>
    <row r="10" spans="1:4" x14ac:dyDescent="0.2">
      <c r="A10" t="s">
        <v>42</v>
      </c>
      <c r="B10">
        <v>15</v>
      </c>
      <c r="C10">
        <v>494</v>
      </c>
      <c r="D10">
        <f t="shared" si="0"/>
        <v>32.93333333333333</v>
      </c>
    </row>
    <row r="11" spans="1:4" x14ac:dyDescent="0.2">
      <c r="A11" t="s">
        <v>43</v>
      </c>
      <c r="B11">
        <v>15</v>
      </c>
      <c r="C11">
        <v>466</v>
      </c>
      <c r="D11">
        <f t="shared" si="0"/>
        <v>31.066666666666666</v>
      </c>
    </row>
    <row r="12" spans="1:4" x14ac:dyDescent="0.2">
      <c r="A12" t="s">
        <v>44</v>
      </c>
      <c r="B12">
        <v>15</v>
      </c>
      <c r="C12">
        <v>528</v>
      </c>
      <c r="D12">
        <f t="shared" si="0"/>
        <v>35.200000000000003</v>
      </c>
    </row>
    <row r="13" spans="1:4" x14ac:dyDescent="0.2">
      <c r="A13" t="s">
        <v>45</v>
      </c>
      <c r="B13">
        <v>14</v>
      </c>
      <c r="C13">
        <v>510</v>
      </c>
      <c r="D13">
        <f t="shared" si="0"/>
        <v>36.428571428571431</v>
      </c>
    </row>
    <row r="14" spans="1:4" x14ac:dyDescent="0.2">
      <c r="A14" t="s">
        <v>46</v>
      </c>
      <c r="B14">
        <v>15</v>
      </c>
      <c r="C14">
        <v>532</v>
      </c>
      <c r="D14">
        <f t="shared" si="0"/>
        <v>35.466666666666669</v>
      </c>
    </row>
  </sheetData>
  <phoneticPr fontId="5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Fish biomass</vt:lpstr>
      <vt:lpstr>Sampling 3 April-P budget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ENVS_Guest</dc:creator>
  <cp:lastModifiedBy>Microsoft Office User</cp:lastModifiedBy>
  <dcterms:created xsi:type="dcterms:W3CDTF">2013-01-29T18:40:21Z</dcterms:created>
  <dcterms:modified xsi:type="dcterms:W3CDTF">2021-03-15T21:52:21Z</dcterms:modified>
</cp:coreProperties>
</file>